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tsy.rivera\Desktop\RESPALDO MAQUINA PAO\Cuadros para la página oficial del IJC\Martita\Fracc V, inciso i)\"/>
    </mc:Choice>
  </mc:AlternateContent>
  <xr:revisionPtr revIDLastSave="0" documentId="8_{E27CB50A-F8B9-4D74-B01E-240D6B8A6837}" xr6:coauthVersionLast="47" xr6:coauthVersionMax="47" xr10:uidLastSave="{00000000-0000-0000-0000-000000000000}"/>
  <bookViews>
    <workbookView xWindow="-120" yWindow="-120" windowWidth="29040" windowHeight="15840" tabRatio="839" activeTab="2" xr2:uid="{00000000-000D-0000-FFFF-FFFF00000000}"/>
  </bookViews>
  <sheets>
    <sheet name="Información Contable" sheetId="63" r:id="rId1"/>
    <sheet name="Información Presupuestal" sheetId="61" r:id="rId2"/>
    <sheet name="Información Programática" sheetId="6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123Graph_DGráfico2" hidden="1">'[1]011'!#REF!</definedName>
    <definedName name="_Fill" hidden="1">#REF!</definedName>
    <definedName name="_xlnm.Database">#REF!</definedName>
    <definedName name="cata">'[2]CATALOGO 2003'!$A$1:$C$244</definedName>
    <definedName name="CATA_CG_X_PG">#REF!</definedName>
    <definedName name="cata_cg_x_pg_08">#REF!</definedName>
    <definedName name="CATA_PRESUP_2009">'[3]CATALOGO PG X EJE GOB'!$A$7:$D$29</definedName>
    <definedName name="cata_x">#REF!</definedName>
    <definedName name="CATA_XX">#REF!</definedName>
    <definedName name="CATA2004">#REF!</definedName>
    <definedName name="CATALOGO">'[2]CATALOGO 2003'!$A$1:$C$244</definedName>
    <definedName name="estruc">'[4]ESTR.FINANZAS 1999'!$A$15:$I$153</definedName>
    <definedName name="MEXICO">#REF!</definedName>
    <definedName name="MEXICO_NUEVO_X">#REF!</definedName>
    <definedName name="NUEVO_CATA">#REF!</definedName>
    <definedName name="NVO_CATA">#REF!</definedName>
    <definedName name="part">[5]CLASIFIC!$C$4:$D$267</definedName>
    <definedName name="PART00">'[6]nuevas part'!$C$1:$D$264</definedName>
    <definedName name="Payment_Needed">"Pago necesario"</definedName>
    <definedName name="PRESU_XX">#REF!</definedName>
    <definedName name="PRESUP_2008">'[7]Presup x CG Y PG '!$A$7:$D$46</definedName>
    <definedName name="PRESUP_X_PG_2006">'[8]Presup x CG Y PG '!$A$7:$D$46</definedName>
    <definedName name="PRESUP_X_PG_2007">'[9]Presup x CG Y PG '!$A$7:$D$46</definedName>
    <definedName name="PRESUPXCGYPG">#REF!</definedName>
    <definedName name="prog">[10]programa!$A$8:$B$270</definedName>
    <definedName name="proy">[10]proyecto!$A$11:$B$47</definedName>
    <definedName name="Reimbursement">"Reembolso"</definedName>
    <definedName name="RES">[11]UR!$A$9:$C$47</definedName>
    <definedName name="SF">'[12]SF-01'!$F$18:$K$168</definedName>
    <definedName name="ur">[10]ur!$A$8:$F$33</definedName>
    <definedName name="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0" i="63" l="1"/>
  <c r="G439" i="63"/>
  <c r="G435" i="63" s="1"/>
  <c r="H435" i="63"/>
  <c r="H429" i="63"/>
  <c r="H441" i="63" s="1"/>
  <c r="G429" i="63"/>
  <c r="G441" i="63" s="1"/>
  <c r="G443" i="63" s="1"/>
  <c r="G446" i="63" s="1"/>
  <c r="H420" i="63"/>
  <c r="G420" i="63"/>
  <c r="H415" i="63"/>
  <c r="H425" i="63" s="1"/>
  <c r="G415" i="63"/>
  <c r="G425" i="63" s="1"/>
  <c r="H394" i="63"/>
  <c r="G394" i="63"/>
  <c r="G392" i="63"/>
  <c r="H382" i="63"/>
  <c r="H412" i="63" s="1"/>
  <c r="G382" i="63"/>
  <c r="G412" i="63" s="1"/>
  <c r="I358" i="63"/>
  <c r="I357" i="63"/>
  <c r="I356" i="63"/>
  <c r="I355" i="63"/>
  <c r="I354" i="63"/>
  <c r="H353" i="63"/>
  <c r="G353" i="63"/>
  <c r="F353" i="63"/>
  <c r="E353" i="63"/>
  <c r="E348" i="63"/>
  <c r="E364" i="63" s="1"/>
  <c r="H348" i="63"/>
  <c r="G348" i="63"/>
  <c r="F348" i="63"/>
  <c r="H346" i="63"/>
  <c r="H364" i="63" s="1"/>
  <c r="G346" i="63"/>
  <c r="I337" i="63"/>
  <c r="I336" i="63"/>
  <c r="H335" i="63"/>
  <c r="G335" i="63"/>
  <c r="F335" i="63"/>
  <c r="E335" i="63"/>
  <c r="I335" i="63" s="1"/>
  <c r="I333" i="63"/>
  <c r="I332" i="63"/>
  <c r="I331" i="63"/>
  <c r="I330" i="63"/>
  <c r="I346" i="63" s="1"/>
  <c r="H330" i="63"/>
  <c r="G330" i="63"/>
  <c r="F330" i="63"/>
  <c r="F346" i="63" s="1"/>
  <c r="F364" i="63" s="1"/>
  <c r="E330" i="63"/>
  <c r="E346" i="63" s="1"/>
  <c r="H443" i="63" l="1"/>
  <c r="H446" i="63" s="1"/>
  <c r="G364" i="63"/>
  <c r="I353" i="63"/>
  <c r="I364" i="63" s="1"/>
  <c r="I351" i="63"/>
  <c r="I348" i="63" s="1"/>
  <c r="J305" i="63" l="1"/>
  <c r="I305" i="63"/>
  <c r="J300" i="63"/>
  <c r="I300" i="63"/>
  <c r="J291" i="63"/>
  <c r="I291" i="63"/>
  <c r="J286" i="63"/>
  <c r="I286" i="63"/>
  <c r="H268" i="63"/>
  <c r="I268" i="63" s="1"/>
  <c r="H267" i="63"/>
  <c r="I267" i="63" s="1"/>
  <c r="H260" i="63"/>
  <c r="I260" i="63" s="1"/>
  <c r="G258" i="63"/>
  <c r="F258" i="63"/>
  <c r="E258" i="63"/>
  <c r="H248" i="63"/>
  <c r="G248" i="63"/>
  <c r="F248" i="63"/>
  <c r="F246" i="63" s="1"/>
  <c r="E248" i="63"/>
  <c r="E226" i="63"/>
  <c r="F218" i="63"/>
  <c r="E218" i="63"/>
  <c r="F212" i="63"/>
  <c r="E212" i="63"/>
  <c r="F201" i="63"/>
  <c r="E201" i="63"/>
  <c r="F190" i="63"/>
  <c r="F188" i="63" s="1"/>
  <c r="E190" i="63"/>
  <c r="F176" i="63"/>
  <c r="E176" i="63"/>
  <c r="F166" i="63"/>
  <c r="E166" i="63"/>
  <c r="F143" i="63"/>
  <c r="E143" i="63"/>
  <c r="F135" i="63"/>
  <c r="E135" i="63"/>
  <c r="F128" i="63"/>
  <c r="E128" i="63"/>
  <c r="F123" i="63"/>
  <c r="E123" i="63"/>
  <c r="F112" i="63"/>
  <c r="E112" i="63"/>
  <c r="F107" i="63"/>
  <c r="E107" i="63"/>
  <c r="F97" i="63"/>
  <c r="E97" i="63"/>
  <c r="F93" i="63"/>
  <c r="E93" i="63"/>
  <c r="F84" i="63"/>
  <c r="E84" i="63"/>
  <c r="K50" i="63"/>
  <c r="J50" i="63"/>
  <c r="K44" i="63"/>
  <c r="J44" i="63"/>
  <c r="F41" i="63"/>
  <c r="E41" i="63"/>
  <c r="K38" i="63"/>
  <c r="J38" i="63"/>
  <c r="K27" i="63"/>
  <c r="J27" i="63"/>
  <c r="F26" i="63"/>
  <c r="E26" i="63"/>
  <c r="E164" i="63" l="1"/>
  <c r="E210" i="63"/>
  <c r="J40" i="63"/>
  <c r="E146" i="63"/>
  <c r="J297" i="63"/>
  <c r="J311" i="63"/>
  <c r="F164" i="63"/>
  <c r="E188" i="63"/>
  <c r="G246" i="63"/>
  <c r="K40" i="63"/>
  <c r="F210" i="63"/>
  <c r="I248" i="63"/>
  <c r="H258" i="63"/>
  <c r="I258" i="63" s="1"/>
  <c r="I297" i="63"/>
  <c r="E246" i="63"/>
  <c r="F146" i="63"/>
  <c r="E104" i="63"/>
  <c r="F104" i="63"/>
  <c r="J63" i="63"/>
  <c r="J65" i="63" s="1"/>
  <c r="K63" i="63"/>
  <c r="E43" i="63"/>
  <c r="F43" i="63"/>
  <c r="E148" i="63" l="1"/>
  <c r="F148" i="63"/>
  <c r="K65" i="63"/>
  <c r="H246" i="63"/>
  <c r="I246" i="63" s="1"/>
</calcChain>
</file>

<file path=xl/sharedStrings.xml><?xml version="1.0" encoding="utf-8"?>
<sst xmlns="http://schemas.openxmlformats.org/spreadsheetml/2006/main" count="415" uniqueCount="256">
  <si>
    <t>Activos Intangibles</t>
  </si>
  <si>
    <t>Aportaciones</t>
  </si>
  <si>
    <t>Concepto</t>
  </si>
  <si>
    <t>Impuestos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</si>
  <si>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</si>
  <si>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</si>
  <si>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</si>
  <si>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</si>
  <si>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</si>
  <si>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</si>
  <si>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</si>
  <si>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</si>
  <si>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</si>
  <si>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</si>
  <si>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</si>
  <si>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</si>
  <si>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</si>
  <si>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</si>
  <si>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</si>
  <si>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</si>
  <si>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</si>
  <si>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</si>
  <si>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</si>
  <si>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</si>
  <si>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</si>
  <si>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</si>
  <si>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TOTAL</t>
  </si>
  <si>
    <t>Cuotas y Aportaciones de Seguridad Social</t>
  </si>
  <si>
    <t>Servicios Personales</t>
  </si>
  <si>
    <t>Endeudamiento Neto</t>
  </si>
  <si>
    <t>Productos</t>
  </si>
  <si>
    <t>Aprovechamientos</t>
  </si>
  <si>
    <t>Total</t>
  </si>
  <si>
    <t>Pasivos Contingentes</t>
  </si>
  <si>
    <t>Juicios Mercantiles, Administrativos y Fiscales.</t>
  </si>
  <si>
    <t xml:space="preserve"> </t>
  </si>
  <si>
    <t xml:space="preserve">       Estado de Situación Financiera</t>
  </si>
  <si>
    <t xml:space="preserve">       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</si>
  <si>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</si>
  <si>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</si>
  <si>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</si>
  <si>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</si>
  <si>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</si>
  <si>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</si>
  <si>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</si>
  <si>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</si>
  <si>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</si>
  <si>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</si>
  <si>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</si>
  <si>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</si>
  <si>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</si>
  <si>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</si>
  <si>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</si>
  <si>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</si>
  <si>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</si>
  <si>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</si>
  <si>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</si>
  <si>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</si>
  <si>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</si>
  <si>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</si>
  <si>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</si>
  <si>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</si>
  <si>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</si>
  <si>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</si>
  <si>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</si>
  <si>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</si>
  <si>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</si>
  <si>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</si>
  <si>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</si>
  <si>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</si>
  <si>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</si>
  <si>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</si>
  <si>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</si>
  <si>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</si>
  <si>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</si>
  <si>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</si>
  <si>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</si>
  <si>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</si>
  <si>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</si>
  <si>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</si>
  <si>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</si>
  <si>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</si>
  <si>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</si>
  <si>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</si>
  <si>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</si>
  <si>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</si>
  <si>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</si>
  <si>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</si>
  <si>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</si>
  <si>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</si>
  <si>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</si>
  <si>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</si>
  <si>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</si>
  <si>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</si>
  <si>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</si>
  <si>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</si>
  <si>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emisor.</t>
  </si>
  <si>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</si>
  <si>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</si>
  <si>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</si>
  <si>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</si>
  <si>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</si>
  <si>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</si>
  <si>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 xml:space="preserve">Servicios Personales  </t>
  </si>
  <si>
    <t xml:space="preserve">Cuotas y Aportaciones de Seguridad Social </t>
  </si>
  <si>
    <t>Ingresos por Venta de Bienes y Servicios</t>
  </si>
  <si>
    <t>Transferencias a Fideicomisos, Mandatos y Contratos Análogos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</si>
  <si>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</si>
  <si>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</si>
  <si>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</si>
  <si>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</si>
  <si>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</si>
  <si>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</si>
  <si>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</si>
  <si>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Intereses, Comisiones y Otros Gastos de la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</si>
  <si>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</si>
  <si>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</si>
  <si>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</si>
  <si>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</si>
  <si>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</si>
  <si>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</si>
  <si>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</si>
  <si>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</si>
  <si>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</si>
  <si>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</si>
  <si>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</si>
  <si>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</si>
  <si>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</si>
  <si>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</si>
  <si>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 xml:space="preserve">Aportaciones </t>
  </si>
  <si>
    <t>Actualización de la Hacienda Pública/Patrimonio</t>
  </si>
  <si>
    <t>Resultados del Ejercicio (Ahorro/Desahorro)</t>
  </si>
  <si>
    <t xml:space="preserve">Revalúos  </t>
  </si>
  <si>
    <t>Rectificaciones de Resultado de Ejercicios Anteriores</t>
  </si>
  <si>
    <t>Estado de Cambios en la Situación Financiera</t>
  </si>
  <si>
    <t>Origen</t>
  </si>
  <si>
    <t>Aplicación</t>
  </si>
  <si>
    <t>Exceso o Insuficiencia en la Actualización de la Hacienda Pública/Patrimonio</t>
  </si>
  <si>
    <t>Estado de Flujos de Efectivo</t>
  </si>
  <si>
    <t>Flujos de Efectivo de las Actividades de Operación</t>
  </si>
  <si>
    <t xml:space="preserve">Flujos de Efectivo de las Actividades de Inversión </t>
  </si>
  <si>
    <t>Contribuciones de mejoras</t>
  </si>
  <si>
    <t>Otros Origenes de Operación</t>
  </si>
  <si>
    <t>Flujos Netos de Efectivo por Actividades de Inversión</t>
  </si>
  <si>
    <t>Flujo de Efectivo de las Actividades de Financiamiento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</si>
  <si>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</si>
  <si>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</si>
  <si>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</si>
  <si>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</si>
  <si>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</si>
  <si>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</si>
  <si>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</si>
  <si>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</si>
  <si>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</si>
  <si>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</si>
  <si>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</si>
  <si>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</si>
  <si>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</si>
  <si>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</si>
  <si>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</si>
  <si>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</si>
  <si>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</si>
  <si>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</si>
  <si>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</si>
  <si>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</si>
  <si>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</si>
  <si>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</si>
  <si>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</si>
  <si>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</si>
  <si>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</si>
  <si>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</si>
  <si>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</si>
  <si>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</si>
  <si>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</si>
  <si>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</si>
  <si>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</si>
  <si>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</si>
  <si>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</si>
  <si>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</si>
  <si>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</si>
  <si>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</si>
  <si>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</si>
  <si>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Instituto Jalisciense de Cancerología</t>
  </si>
  <si>
    <t>Se estiman pasivos contigentes  por  Servicios Personales, heredados de Administraciones anteriores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</si>
  <si>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</si>
  <si>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 xml:space="preserve">Participaciones, Aportaciones, Convenios, Incentivos Derivados de la Colaboración Fiscal y Fondos Distintos de
Aportaciones </t>
  </si>
  <si>
    <t xml:space="preserve">Transferencias, Asignaciones, Subsidios y Subvenciones, y Pensiones y Jubilaciones </t>
  </si>
  <si>
    <t xml:space="preserve">Aprovechamientos </t>
  </si>
  <si>
    <t xml:space="preserve">         Subtotal de Deuda Publica a Corto Plazo</t>
  </si>
  <si>
    <t xml:space="preserve">                Subtotal de Deuda Publica a Largo Plazo</t>
  </si>
  <si>
    <t>Total de Otros Pasivos</t>
  </si>
  <si>
    <t xml:space="preserve">                Total Deuda Publica y Otros Pasivos</t>
  </si>
  <si>
    <t>Otros Orígenes de Invresión</t>
  </si>
  <si>
    <t>Otras Aplicaciones de Inversión</t>
  </si>
  <si>
    <t>Otros Orígenes de Financiamiento</t>
  </si>
  <si>
    <t>Otras Aplicaciones de Financiamiento</t>
  </si>
  <si>
    <t>Ingresos por Venta de Bienes y Prestación de Servicios</t>
  </si>
  <si>
    <t>Participaciones, Aportaciones, Convenios, Incentivos Derivados de la Colaboracion Fiscal y Fondos Distintos de Aportaciones.</t>
  </si>
  <si>
    <t>Transferencias,Asignaciones, Subsidios y Subconveciones y Pensiones y Jubilaciones.</t>
  </si>
  <si>
    <t>Hacienda Publica/Patrimonion Generado  Neto de 2021</t>
  </si>
  <si>
    <t>Hacienda Pública/Patrimonio Contribuido Neto de 2021</t>
  </si>
  <si>
    <t>Cambios en la Hacienda Pública/Patrimonio Contribuido Neto 2022</t>
  </si>
  <si>
    <t>Variaciones de la Hacienda Pública/Patrimonio Generado Neto 2022</t>
  </si>
  <si>
    <t>Exceso o Insuficiencia en la Actualización de la Hacienda Publica/Patrimonio Neto 2021</t>
  </si>
  <si>
    <t>Hacienda Pública/Patrimonio Neto Final del Ejercicio 2021</t>
  </si>
  <si>
    <t>11600</t>
  </si>
  <si>
    <t>11100</t>
  </si>
  <si>
    <t>11300</t>
  </si>
  <si>
    <t>11200</t>
  </si>
  <si>
    <t>11400</t>
  </si>
  <si>
    <t>11500</t>
  </si>
  <si>
    <t>11900</t>
  </si>
  <si>
    <t>12100</t>
  </si>
  <si>
    <t>12200</t>
  </si>
  <si>
    <t>12300</t>
  </si>
  <si>
    <t>12400</t>
  </si>
  <si>
    <t>12500</t>
  </si>
  <si>
    <t>12600</t>
  </si>
  <si>
    <t>12700</t>
  </si>
  <si>
    <t>12800</t>
  </si>
  <si>
    <t>12900</t>
  </si>
  <si>
    <t>32100</t>
  </si>
  <si>
    <t xml:space="preserve">Del 31 de Diciembre de 2022 al  de  de </t>
  </si>
  <si>
    <t>Del 01 de Enero al 31 de Diciembre de 2022</t>
  </si>
  <si>
    <t xml:space="preserve">Al 31 de Diciembre de 2022 </t>
  </si>
  <si>
    <t>Del 1 de enero al 31 de Diciembre 2022</t>
  </si>
  <si>
    <t xml:space="preserve">Del 31 de Diciembre de 2022 </t>
  </si>
  <si>
    <t>Del 1 de enero al 31 de diciembre de 2022</t>
  </si>
  <si>
    <t>Identificación de Crédito o Instrumento</t>
  </si>
  <si>
    <t>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</si>
  <si>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</si>
  <si>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</si>
  <si>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</si>
  <si>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</si>
  <si>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</si>
  <si>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</si>
  <si>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</si>
  <si>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</si>
  <si>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</si>
  <si>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Del 01 de Enero al 31 de Diciembre del 2022</t>
  </si>
  <si>
    <t>Intereses de la Deuda</t>
  </si>
  <si>
    <t>p</t>
  </si>
  <si>
    <t>Devengado</t>
  </si>
  <si>
    <t>Pagado</t>
  </si>
  <si>
    <t>Créditos Bancarios</t>
  </si>
  <si>
    <t>Del 1 de enero al 31 de Diciembre de 2022</t>
  </si>
  <si>
    <t>Cambios en el Exceso o Insuficiencia en la Actualización de la Hacienda Pública/Patrimonio Neto 2022</t>
  </si>
  <si>
    <t>Hacienda Pública / Patrimonio Neto Final de 2022</t>
  </si>
  <si>
    <t>PROGRAMAS Y PROYECTOS DE INVERSIÓN</t>
  </si>
  <si>
    <t xml:space="preserve"> Consecutivo</t>
  </si>
  <si>
    <t>Clave Número</t>
  </si>
  <si>
    <t xml:space="preserve">Nombre de la Obra </t>
  </si>
  <si>
    <t xml:space="preserve">Ubicación de la Obra </t>
  </si>
  <si>
    <t>Tipo de Beneficiarios</t>
  </si>
  <si>
    <t>Avance Físico (%)</t>
  </si>
  <si>
    <t>Cuenta Pública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</si>
</sst>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[$€-2]* #,##0.00_-;\-[$€-2]* #,##0.00_-;_-[$€-2]* &quot;-&quot;??_-"/>
    <numFmt numFmtId="167" formatCode="00"/>
    <numFmt numFmtId="168" formatCode="_(* #,##0.00_);_(* \(#,##0.00\);_(* &quot;-&quot;??_);_(@_)"/>
    <numFmt numFmtId="169" formatCode="_-* #,##0.00_-;\-* #,##0.00_-;_-* \-??_-;_-@_-"/>
    <numFmt numFmtId="170" formatCode="_-\$* #,##0.00_-;&quot;-$&quot;* #,##0.00_-;_-\$* \-??_-;_-@_-"/>
    <numFmt numFmtId="171" formatCode="_(* #,##0\ &quot;pta&quot;_);_(* \(#,##0\ &quot;pta&quot;\);_(* &quot;-&quot;??\ &quot;pta&quot;_);_(@_)"/>
    <numFmt numFmtId="172" formatCode="[$-80A]General"/>
    <numFmt numFmtId="173" formatCode="_-&quot;$&quot;* #,##0_-;\-&quot;$&quot;* #,##0_-;_-&quot;$&quot;* &quot;-&quot;??_-;_-@_-"/>
    <numFmt numFmtId="174" formatCode="#,##0_ ;\-#,##0\ "/>
    <numFmt numFmtId="175" formatCode="#,##0.0"/>
    <numFmt numFmtId="176" formatCode="#,##0.00000000"/>
    <numFmt numFmtId="177" formatCode="#,##0_ ;[Red]\-#,##0\ "/>
    <numFmt numFmtId="178" formatCode="_-* #,##0_-;\-* #,##0_-;_-* &quot;-&quot;??_-;_-@_-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u/>
      <sz val="8"/>
      <color theme="10"/>
      <name val="MS Sans Serif"/>
      <family val="2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sz val="10"/>
      <name val="Courier"/>
      <family val="3"/>
    </font>
    <font>
      <sz val="10"/>
      <name val="Times New Roman"/>
      <family val="1"/>
      <charset val="204"/>
    </font>
    <font>
      <sz val="8"/>
      <name val="MS Sans Serif"/>
      <family val="2"/>
    </font>
    <font>
      <sz val="10"/>
      <name val="Times New Roman"/>
      <family val="1"/>
    </font>
    <font>
      <sz val="11"/>
      <color rgb="FF000000"/>
      <name val="Calibri1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name val="Arial"/>
      <family val="2"/>
    </font>
    <font>
      <sz val="9"/>
      <color theme="0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11"/>
      <name val="Calibri"/>
      <family val="2"/>
      <scheme val="minor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6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b/>
      <i/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b/>
      <sz val="8"/>
      <color theme="1"/>
      <name val="Century Gothic"/>
      <family val="2"/>
    </font>
    <font>
      <sz val="8"/>
      <color rgb="FFFF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06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  <xf numFmtId="0" fontId="1" fillId="0" borderId="0"/>
    <xf numFmtId="43" fontId="10" fillId="0" borderId="0" applyFont="0" applyFill="0" applyBorder="0" applyAlignment="0" applyProtection="0"/>
    <xf numFmtId="0" fontId="13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10" fillId="0" borderId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170" fontId="10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" fillId="0" borderId="0"/>
    <xf numFmtId="0" fontId="18" fillId="0" borderId="0" applyNumberFormat="0" applyFill="0" applyBorder="0" applyProtection="0">
      <alignment vertical="top" wrapText="1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172" fontId="21" fillId="0" borderId="0" applyBorder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3">
    <xf numFmtId="0" fontId="0" fillId="0" borderId="0" xfId="0"/>
    <xf numFmtId="0" fontId="2" fillId="2" borderId="0" xfId="0" applyFont="1" applyFill="1"/>
    <xf numFmtId="0" fontId="9" fillId="2" borderId="0" xfId="0" applyFont="1" applyFill="1"/>
    <xf numFmtId="43" fontId="0" fillId="0" borderId="0" xfId="1" applyFont="1"/>
    <xf numFmtId="3" fontId="0" fillId="0" borderId="0" xfId="0" applyNumberFormat="1"/>
    <xf numFmtId="0" fontId="0" fillId="0" borderId="0" xfId="0" applyAlignment="1">
      <alignment wrapText="1"/>
    </xf>
    <xf numFmtId="0" fontId="5" fillId="2" borderId="0" xfId="0" applyFont="1" applyFill="1" applyAlignment="1">
      <alignment vertical="center"/>
    </xf>
    <xf numFmtId="0" fontId="0" fillId="0" borderId="0" xfId="0" applyBorder="1"/>
    <xf numFmtId="0" fontId="0" fillId="2" borderId="0" xfId="0" applyFill="1"/>
    <xf numFmtId="0" fontId="2" fillId="2" borderId="0" xfId="0" applyFont="1" applyFill="1" applyAlignment="1">
      <alignment vertical="top"/>
    </xf>
    <xf numFmtId="0" fontId="3" fillId="2" borderId="0" xfId="2" applyNumberFormat="1" applyFont="1" applyFill="1" applyAlignment="1">
      <alignment vertical="center"/>
    </xf>
    <xf numFmtId="0" fontId="3" fillId="2" borderId="0" xfId="2" applyNumberFormat="1" applyFont="1" applyFill="1" applyAlignment="1">
      <alignment horizontal="centerContinuous" vertical="center"/>
    </xf>
    <xf numFmtId="0" fontId="3" fillId="2" borderId="2" xfId="2" applyNumberFormat="1" applyFont="1" applyFill="1" applyBorder="1" applyAlignment="1">
      <alignment vertical="center"/>
    </xf>
    <xf numFmtId="0" fontId="2" fillId="2" borderId="3" xfId="0" applyFont="1" applyFill="1" applyBorder="1"/>
    <xf numFmtId="0" fontId="2" fillId="2" borderId="2" xfId="0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27" fillId="2" borderId="0" xfId="0" applyFont="1" applyFill="1" applyAlignment="1">
      <alignment vertical="top"/>
    </xf>
    <xf numFmtId="0" fontId="28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top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top"/>
    </xf>
    <xf numFmtId="0" fontId="3" fillId="2" borderId="0" xfId="3" applyFont="1" applyFill="1"/>
    <xf numFmtId="165" fontId="3" fillId="3" borderId="10" xfId="1" applyNumberFormat="1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/>
    </xf>
    <xf numFmtId="0" fontId="2" fillId="2" borderId="2" xfId="0" applyFont="1" applyFill="1" applyBorder="1"/>
    <xf numFmtId="0" fontId="3" fillId="2" borderId="0" xfId="3" applyFont="1" applyFill="1" applyAlignment="1">
      <alignment vertical="center"/>
    </xf>
    <xf numFmtId="0" fontId="2" fillId="2" borderId="3" xfId="0" applyFont="1" applyFill="1" applyBorder="1" applyAlignment="1">
      <alignment vertical="top"/>
    </xf>
    <xf numFmtId="0" fontId="30" fillId="2" borderId="3" xfId="0" applyFont="1" applyFill="1" applyBorder="1" applyAlignment="1">
      <alignment vertical="top"/>
    </xf>
    <xf numFmtId="165" fontId="3" fillId="3" borderId="9" xfId="1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" fillId="0" borderId="2" xfId="2" applyNumberFormat="1" applyFont="1" applyBorder="1" applyAlignment="1">
      <alignment horizontal="centerContinuous" vertical="center"/>
    </xf>
    <xf numFmtId="0" fontId="3" fillId="0" borderId="0" xfId="2" applyNumberFormat="1" applyFont="1" applyAlignment="1">
      <alignment horizontal="centerContinuous" vertical="center"/>
    </xf>
    <xf numFmtId="0" fontId="3" fillId="0" borderId="3" xfId="2" applyNumberFormat="1" applyFont="1" applyBorder="1" applyAlignment="1">
      <alignment horizontal="centerContinuous" vertical="center"/>
    </xf>
    <xf numFmtId="0" fontId="7" fillId="0" borderId="2" xfId="0" applyFont="1" applyBorder="1" applyAlignment="1">
      <alignment vertical="top"/>
    </xf>
    <xf numFmtId="3" fontId="7" fillId="0" borderId="0" xfId="0" applyNumberFormat="1" applyFont="1" applyAlignment="1">
      <alignment horizontal="right" vertical="top"/>
    </xf>
    <xf numFmtId="0" fontId="3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3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3" fontId="7" fillId="0" borderId="0" xfId="0" applyNumberFormat="1" applyFont="1" applyAlignment="1" applyProtection="1">
      <alignment horizontal="right" vertical="top"/>
      <protection locked="0"/>
    </xf>
    <xf numFmtId="3" fontId="7" fillId="0" borderId="12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7" fillId="0" borderId="2" xfId="0" applyFont="1" applyBorder="1" applyAlignment="1">
      <alignment vertical="top" wrapText="1"/>
    </xf>
    <xf numFmtId="3" fontId="7" fillId="0" borderId="0" xfId="0" applyNumberFormat="1" applyFont="1" applyAlignment="1">
      <alignment horizontal="right" vertical="top" wrapText="1"/>
    </xf>
    <xf numFmtId="43" fontId="0" fillId="0" borderId="0" xfId="1" applyFont="1" applyAlignment="1">
      <alignment wrapText="1"/>
    </xf>
    <xf numFmtId="0" fontId="7" fillId="0" borderId="4" xfId="0" applyFont="1" applyBorder="1" applyAlignment="1">
      <alignment vertical="top"/>
    </xf>
    <xf numFmtId="3" fontId="7" fillId="0" borderId="1" xfId="0" applyNumberFormat="1" applyFont="1" applyBorder="1" applyAlignment="1">
      <alignment horizontal="right" vertical="top"/>
    </xf>
    <xf numFmtId="0" fontId="3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3" fillId="2" borderId="0" xfId="3" applyFont="1" applyFill="1" applyAlignment="1">
      <alignment vertical="top"/>
    </xf>
    <xf numFmtId="3" fontId="3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centerContinuous"/>
    </xf>
    <xf numFmtId="0" fontId="6" fillId="2" borderId="0" xfId="3" applyFont="1" applyFill="1" applyAlignment="1">
      <alignment horizontal="centerContinuous" vertical="center"/>
    </xf>
    <xf numFmtId="0" fontId="6" fillId="2" borderId="0" xfId="3" applyFont="1" applyFill="1" applyAlignment="1">
      <alignment horizontal="center" vertical="top"/>
    </xf>
    <xf numFmtId="0" fontId="28" fillId="2" borderId="0" xfId="0" applyFont="1" applyFill="1" applyAlignment="1">
      <alignment vertical="center"/>
    </xf>
    <xf numFmtId="165" fontId="7" fillId="3" borderId="10" xfId="1" applyNumberFormat="1" applyFont="1" applyFill="1" applyBorder="1" applyAlignment="1">
      <alignment horizontal="center" vertical="center"/>
    </xf>
    <xf numFmtId="0" fontId="2" fillId="3" borderId="11" xfId="0" applyFont="1" applyFill="1" applyBorder="1"/>
    <xf numFmtId="0" fontId="6" fillId="2" borderId="0" xfId="3" applyFont="1" applyFill="1" applyAlignment="1">
      <alignment vertical="top"/>
    </xf>
    <xf numFmtId="3" fontId="3" fillId="2" borderId="0" xfId="3" applyNumberFormat="1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3" fontId="3" fillId="2" borderId="0" xfId="3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3" fontId="3" fillId="2" borderId="0" xfId="3" applyNumberFormat="1" applyFont="1" applyFill="1" applyAlignment="1" applyProtection="1">
      <alignment horizontal="right" vertical="top" wrapText="1"/>
      <protection locked="0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5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3" fontId="7" fillId="0" borderId="0" xfId="0" applyNumberFormat="1" applyFont="1" applyAlignment="1">
      <alignment vertical="top"/>
    </xf>
    <xf numFmtId="0" fontId="7" fillId="0" borderId="3" xfId="0" applyFont="1" applyBorder="1" applyAlignment="1">
      <alignment vertical="top"/>
    </xf>
    <xf numFmtId="3" fontId="7" fillId="0" borderId="0" xfId="1" applyNumberFormat="1" applyFont="1" applyAlignment="1">
      <alignment vertical="top"/>
    </xf>
    <xf numFmtId="0" fontId="33" fillId="0" borderId="3" xfId="0" applyFont="1" applyBorder="1" applyAlignment="1">
      <alignment vertical="top"/>
    </xf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vertical="top"/>
    </xf>
    <xf numFmtId="0" fontId="2" fillId="0" borderId="3" xfId="0" applyFont="1" applyBorder="1" applyAlignment="1">
      <alignment vertical="top"/>
    </xf>
    <xf numFmtId="3" fontId="6" fillId="0" borderId="0" xfId="1" applyNumberFormat="1" applyFont="1" applyAlignment="1">
      <alignment vertical="top"/>
    </xf>
    <xf numFmtId="3" fontId="2" fillId="0" borderId="0" xfId="1" applyNumberFormat="1" applyFont="1" applyAlignment="1">
      <alignment vertical="top"/>
    </xf>
    <xf numFmtId="0" fontId="5" fillId="3" borderId="9" xfId="3" applyFont="1" applyFill="1" applyBorder="1" applyAlignment="1">
      <alignment horizontal="center" vertical="center" wrapText="1"/>
    </xf>
    <xf numFmtId="0" fontId="7" fillId="3" borderId="10" xfId="3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5" fillId="3" borderId="11" xfId="3" applyFont="1" applyFill="1" applyBorder="1" applyAlignment="1">
      <alignment horizontal="center" vertical="center" wrapText="1"/>
    </xf>
    <xf numFmtId="0" fontId="3" fillId="2" borderId="2" xfId="2" applyNumberFormat="1" applyFont="1" applyFill="1" applyBorder="1" applyAlignment="1">
      <alignment horizontal="centerContinuous" vertical="center"/>
    </xf>
    <xf numFmtId="0" fontId="3" fillId="2" borderId="0" xfId="2" applyNumberFormat="1" applyFont="1" applyFill="1" applyAlignment="1">
      <alignment vertical="top"/>
    </xf>
    <xf numFmtId="0" fontId="3" fillId="2" borderId="3" xfId="2" applyNumberFormat="1" applyFont="1" applyFill="1" applyBorder="1" applyAlignment="1">
      <alignment vertical="top"/>
    </xf>
    <xf numFmtId="0" fontId="7" fillId="2" borderId="2" xfId="0" applyFont="1" applyFill="1" applyBorder="1"/>
    <xf numFmtId="0" fontId="3" fillId="2" borderId="3" xfId="0" applyFont="1" applyFill="1" applyBorder="1" applyAlignment="1">
      <alignment vertical="top"/>
    </xf>
    <xf numFmtId="3" fontId="3" fillId="2" borderId="0" xfId="0" applyNumberFormat="1" applyFont="1" applyFill="1" applyAlignment="1" applyProtection="1">
      <alignment horizontal="center" vertical="top"/>
      <protection locked="0"/>
    </xf>
    <xf numFmtId="0" fontId="32" fillId="2" borderId="0" xfId="0" applyFont="1" applyFill="1" applyAlignment="1">
      <alignment vertical="top"/>
    </xf>
    <xf numFmtId="3" fontId="6" fillId="2" borderId="0" xfId="0" applyNumberFormat="1" applyFont="1" applyFill="1" applyAlignment="1" applyProtection="1">
      <alignment horizontal="center" vertical="top"/>
      <protection locked="0"/>
    </xf>
    <xf numFmtId="3" fontId="6" fillId="2" borderId="0" xfId="0" applyNumberFormat="1" applyFont="1" applyFill="1" applyAlignment="1" applyProtection="1">
      <alignment horizontal="right" vertical="top"/>
      <protection locked="0"/>
    </xf>
    <xf numFmtId="0" fontId="3" fillId="2" borderId="0" xfId="0" applyFont="1" applyFill="1" applyAlignment="1" applyProtection="1">
      <alignment horizontal="center" vertical="top"/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6" fillId="2" borderId="0" xfId="0" applyFont="1" applyFill="1" applyAlignment="1" applyProtection="1">
      <alignment horizontal="right" vertical="top"/>
      <protection locked="0"/>
    </xf>
    <xf numFmtId="0" fontId="33" fillId="2" borderId="2" xfId="0" applyFont="1" applyFill="1" applyBorder="1"/>
    <xf numFmtId="3" fontId="27" fillId="2" borderId="0" xfId="0" applyNumberFormat="1" applyFont="1" applyFill="1" applyAlignment="1" applyProtection="1">
      <alignment horizontal="center" vertical="top"/>
      <protection locked="0"/>
    </xf>
    <xf numFmtId="3" fontId="27" fillId="2" borderId="0" xfId="0" applyNumberFormat="1" applyFont="1" applyFill="1" applyAlignment="1">
      <alignment horizontal="right" vertical="top"/>
    </xf>
    <xf numFmtId="0" fontId="33" fillId="2" borderId="3" xfId="0" applyFont="1" applyFill="1" applyBorder="1" applyAlignment="1">
      <alignment vertical="top"/>
    </xf>
    <xf numFmtId="0" fontId="2" fillId="2" borderId="0" xfId="0" applyFont="1" applyFill="1" applyAlignment="1" applyProtection="1">
      <alignment horizontal="center" vertical="top"/>
      <protection locked="0"/>
    </xf>
    <xf numFmtId="3" fontId="27" fillId="2" borderId="0" xfId="0" applyNumberFormat="1" applyFont="1" applyFill="1" applyAlignment="1">
      <alignment horizontal="center" vertical="top"/>
    </xf>
    <xf numFmtId="3" fontId="3" fillId="0" borderId="0" xfId="0" applyNumberFormat="1" applyFont="1" applyAlignment="1" applyProtection="1">
      <alignment horizontal="right" vertical="top"/>
      <protection locked="0"/>
    </xf>
    <xf numFmtId="0" fontId="3" fillId="0" borderId="0" xfId="0" applyFont="1" applyAlignment="1">
      <alignment horizontal="right" vertical="top"/>
    </xf>
    <xf numFmtId="0" fontId="33" fillId="2" borderId="4" xfId="0" applyFont="1" applyFill="1" applyBorder="1"/>
    <xf numFmtId="0" fontId="27" fillId="2" borderId="1" xfId="0" applyFont="1" applyFill="1" applyBorder="1" applyAlignment="1">
      <alignment vertical="top"/>
    </xf>
    <xf numFmtId="3" fontId="27" fillId="2" borderId="1" xfId="0" applyNumberFormat="1" applyFont="1" applyFill="1" applyBorder="1" applyAlignment="1">
      <alignment horizontal="center" vertical="top"/>
    </xf>
    <xf numFmtId="3" fontId="3" fillId="0" borderId="1" xfId="0" applyNumberFormat="1" applyFont="1" applyBorder="1" applyAlignment="1">
      <alignment horizontal="right" vertical="top"/>
    </xf>
    <xf numFmtId="0" fontId="33" fillId="2" borderId="5" xfId="0" applyFont="1" applyFill="1" applyBorder="1" applyAlignment="1">
      <alignment vertical="top"/>
    </xf>
    <xf numFmtId="3" fontId="3" fillId="2" borderId="0" xfId="0" applyNumberFormat="1" applyFont="1" applyFill="1" applyAlignment="1">
      <alignment vertical="center"/>
    </xf>
    <xf numFmtId="0" fontId="22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>
      <alignment vertical="top"/>
    </xf>
    <xf numFmtId="0" fontId="6" fillId="2" borderId="0" xfId="3" applyFont="1" applyFill="1" applyAlignment="1">
      <alignment horizontal="left" vertical="top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3" borderId="6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3" fillId="2" borderId="0" xfId="2" applyNumberFormat="1" applyFont="1" applyFill="1" applyAlignment="1">
      <alignment horizontal="right"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3" fontId="6" fillId="2" borderId="0" xfId="0" applyNumberFormat="1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3" fontId="6" fillId="2" borderId="0" xfId="1" applyNumberFormat="1" applyFont="1" applyFill="1" applyAlignment="1">
      <alignment vertical="center"/>
    </xf>
    <xf numFmtId="3" fontId="2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3" fontId="3" fillId="2" borderId="0" xfId="1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3" fontId="2" fillId="0" borderId="0" xfId="0" applyNumberFormat="1" applyFont="1" applyAlignment="1">
      <alignment vertical="center"/>
    </xf>
    <xf numFmtId="43" fontId="2" fillId="0" borderId="0" xfId="1" applyFont="1" applyAlignment="1">
      <alignment vertical="center"/>
    </xf>
    <xf numFmtId="0" fontId="3" fillId="2" borderId="0" xfId="0" applyFont="1" applyFill="1" applyAlignment="1">
      <alignment horizontal="left" vertical="center"/>
    </xf>
    <xf numFmtId="43" fontId="2" fillId="0" borderId="0" xfId="0" applyNumberFormat="1" applyFont="1" applyAlignment="1">
      <alignment vertical="center"/>
    </xf>
    <xf numFmtId="3" fontId="29" fillId="2" borderId="0" xfId="1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175" fontId="2" fillId="0" borderId="0" xfId="0" applyNumberFormat="1" applyFont="1" applyAlignment="1">
      <alignment vertical="center"/>
    </xf>
    <xf numFmtId="43" fontId="6" fillId="2" borderId="0" xfId="1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2" borderId="0" xfId="3" applyFont="1" applyFill="1" applyBorder="1" applyAlignment="1">
      <alignment vertical="center"/>
    </xf>
    <xf numFmtId="0" fontId="6" fillId="2" borderId="0" xfId="3" applyFont="1" applyFill="1" applyBorder="1"/>
    <xf numFmtId="3" fontId="6" fillId="2" borderId="0" xfId="0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3" fontId="29" fillId="2" borderId="0" xfId="0" applyNumberFormat="1" applyFont="1" applyFill="1" applyBorder="1" applyAlignment="1">
      <alignment vertical="top"/>
    </xf>
    <xf numFmtId="0" fontId="27" fillId="2" borderId="0" xfId="0" applyFont="1" applyFill="1" applyBorder="1" applyAlignment="1">
      <alignment vertical="top"/>
    </xf>
    <xf numFmtId="3" fontId="3" fillId="2" borderId="0" xfId="1" applyNumberFormat="1" applyFont="1" applyFill="1" applyBorder="1" applyAlignment="1">
      <alignment vertical="top"/>
    </xf>
    <xf numFmtId="0" fontId="27" fillId="2" borderId="0" xfId="0" applyFont="1" applyFill="1" applyBorder="1" applyAlignment="1">
      <alignment vertical="top" wrapText="1"/>
    </xf>
    <xf numFmtId="0" fontId="30" fillId="2" borderId="5" xfId="0" applyFont="1" applyFill="1" applyBorder="1" applyAlignment="1">
      <alignment vertical="top"/>
    </xf>
    <xf numFmtId="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 applyProtection="1">
      <alignment vertical="center"/>
      <protection locked="0"/>
    </xf>
    <xf numFmtId="165" fontId="3" fillId="3" borderId="0" xfId="1" applyNumberFormat="1" applyFont="1" applyFill="1" applyBorder="1" applyAlignment="1">
      <alignment horizontal="center" vertical="center"/>
    </xf>
    <xf numFmtId="0" fontId="32" fillId="2" borderId="0" xfId="3" applyFont="1" applyFill="1" applyBorder="1" applyAlignment="1">
      <alignment horizontal="center" vertical="center"/>
    </xf>
    <xf numFmtId="3" fontId="32" fillId="2" borderId="0" xfId="3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horizontal="right" vertical="center"/>
    </xf>
    <xf numFmtId="0" fontId="3" fillId="3" borderId="3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3" fillId="2" borderId="0" xfId="3" applyFont="1" applyFill="1" applyAlignment="1">
      <alignment vertical="top" wrapText="1"/>
    </xf>
    <xf numFmtId="0" fontId="2" fillId="2" borderId="4" xfId="0" applyFont="1" applyFill="1" applyBorder="1" applyAlignment="1">
      <alignment horizontal="left" vertical="top" wrapText="1"/>
    </xf>
    <xf numFmtId="0" fontId="3" fillId="2" borderId="1" xfId="3" applyFont="1" applyFill="1" applyBorder="1" applyAlignment="1">
      <alignment horizontal="left" vertical="top"/>
    </xf>
    <xf numFmtId="3" fontId="3" fillId="2" borderId="1" xfId="3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Fill="1"/>
    <xf numFmtId="43" fontId="2" fillId="0" borderId="0" xfId="1" applyFont="1" applyFill="1"/>
    <xf numFmtId="0" fontId="2" fillId="0" borderId="0" xfId="0" applyFont="1" applyFill="1" applyAlignment="1">
      <alignment horizontal="left" wrapText="1"/>
    </xf>
    <xf numFmtId="3" fontId="2" fillId="0" borderId="0" xfId="0" applyNumberFormat="1" applyFont="1" applyFill="1" applyAlignment="1">
      <alignment horizontal="left" wrapText="1"/>
    </xf>
    <xf numFmtId="43" fontId="2" fillId="0" borderId="0" xfId="1" applyFont="1" applyFill="1" applyAlignment="1">
      <alignment horizontal="left" wrapText="1"/>
    </xf>
    <xf numFmtId="0" fontId="0" fillId="0" borderId="0" xfId="0" applyFill="1"/>
    <xf numFmtId="3" fontId="2" fillId="2" borderId="0" xfId="0" applyNumberFormat="1" applyFont="1" applyFill="1" applyAlignment="1">
      <alignment horizontal="left" wrapText="1"/>
    </xf>
    <xf numFmtId="3" fontId="3" fillId="0" borderId="0" xfId="3" applyNumberFormat="1" applyFont="1" applyFill="1" applyAlignment="1">
      <alignment horizontal="right"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>
      <alignment vertical="center"/>
    </xf>
    <xf numFmtId="43" fontId="2" fillId="2" borderId="0" xfId="1" applyFont="1" applyFill="1"/>
    <xf numFmtId="176" fontId="2" fillId="2" borderId="0" xfId="0" applyNumberFormat="1" applyFont="1" applyFill="1"/>
    <xf numFmtId="0" fontId="3" fillId="2" borderId="0" xfId="3" applyFont="1" applyFill="1" applyAlignment="1"/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4" fontId="39" fillId="0" borderId="2" xfId="3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wrapText="1"/>
    </xf>
    <xf numFmtId="177" fontId="3" fillId="0" borderId="0" xfId="3" applyNumberFormat="1" applyFont="1" applyFill="1" applyAlignment="1">
      <alignment horizontal="right" vertical="top" wrapText="1"/>
    </xf>
    <xf numFmtId="0" fontId="41" fillId="2" borderId="0" xfId="0" applyFont="1" applyFill="1" applyAlignment="1">
      <alignment horizontal="left" wrapText="1"/>
    </xf>
    <xf numFmtId="3" fontId="6" fillId="0" borderId="0" xfId="1" applyNumberFormat="1" applyFont="1" applyFill="1" applyAlignment="1">
      <alignment vertical="center"/>
    </xf>
    <xf numFmtId="3" fontId="3" fillId="0" borderId="0" xfId="1" applyNumberFormat="1" applyFont="1" applyFill="1" applyAlignment="1">
      <alignment vertical="center"/>
    </xf>
    <xf numFmtId="0" fontId="2" fillId="2" borderId="0" xfId="0" quotePrefix="1" applyFont="1" applyFill="1" applyAlignment="1">
      <alignment horizontal="right" vertical="center"/>
    </xf>
    <xf numFmtId="174" fontId="6" fillId="0" borderId="0" xfId="1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42" fillId="2" borderId="0" xfId="0" applyNumberFormat="1" applyFont="1" applyFill="1" applyBorder="1" applyAlignment="1">
      <alignment vertical="top"/>
    </xf>
    <xf numFmtId="4" fontId="0" fillId="0" borderId="0" xfId="0" applyNumberFormat="1" applyAlignment="1">
      <alignment vertical="center"/>
    </xf>
    <xf numFmtId="0" fontId="2" fillId="2" borderId="2" xfId="0" applyFont="1" applyFill="1" applyBorder="1" applyAlignment="1">
      <alignment horizontal="right" vertical="top" wrapText="1"/>
    </xf>
    <xf numFmtId="3" fontId="3" fillId="0" borderId="0" xfId="3" applyNumberFormat="1" applyFont="1" applyFill="1" applyAlignment="1">
      <alignment vertical="top"/>
    </xf>
    <xf numFmtId="0" fontId="2" fillId="0" borderId="2" xfId="0" applyFont="1" applyFill="1" applyBorder="1" applyAlignment="1">
      <alignment vertical="top"/>
    </xf>
    <xf numFmtId="0" fontId="9" fillId="2" borderId="0" xfId="0" applyFont="1" applyFill="1" applyAlignment="1">
      <alignment vertical="center"/>
    </xf>
    <xf numFmtId="0" fontId="34" fillId="2" borderId="1" xfId="3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horizontal="left" vertical="center"/>
    </xf>
    <xf numFmtId="0" fontId="40" fillId="2" borderId="2" xfId="0" applyFont="1" applyFill="1" applyBorder="1" applyAlignment="1">
      <alignment horizontal="left" vertical="center"/>
    </xf>
    <xf numFmtId="0" fontId="34" fillId="2" borderId="2" xfId="0" quotePrefix="1" applyFont="1" applyFill="1" applyBorder="1" applyAlignment="1">
      <alignment horizontal="left" vertical="center"/>
    </xf>
    <xf numFmtId="0" fontId="34" fillId="2" borderId="4" xfId="0" applyFont="1" applyFill="1" applyBorder="1" applyAlignment="1">
      <alignment horizontal="left" vertical="center"/>
    </xf>
    <xf numFmtId="0" fontId="40" fillId="2" borderId="0" xfId="3" applyFont="1" applyFill="1" applyAlignment="1">
      <alignment horizontal="center"/>
    </xf>
    <xf numFmtId="0" fontId="34" fillId="3" borderId="9" xfId="0" applyFont="1" applyFill="1" applyBorder="1" applyAlignment="1">
      <alignment horizontal="center" vertical="center"/>
    </xf>
    <xf numFmtId="0" fontId="9" fillId="2" borderId="2" xfId="0" applyFont="1" applyFill="1" applyBorder="1"/>
    <xf numFmtId="0" fontId="40" fillId="2" borderId="2" xfId="0" applyFont="1" applyFill="1" applyBorder="1"/>
    <xf numFmtId="0" fontId="40" fillId="2" borderId="2" xfId="0" applyFont="1" applyFill="1" applyBorder="1" applyAlignment="1">
      <alignment horizontal="left" vertical="top"/>
    </xf>
    <xf numFmtId="0" fontId="9" fillId="2" borderId="4" xfId="0" applyFont="1" applyFill="1" applyBorder="1"/>
    <xf numFmtId="0" fontId="40" fillId="2" borderId="0" xfId="2" applyNumberFormat="1" applyFont="1" applyFill="1" applyAlignment="1">
      <alignment horizontal="centerContinuous" vertical="center"/>
    </xf>
    <xf numFmtId="0" fontId="40" fillId="2" borderId="2" xfId="2" applyNumberFormat="1" applyFont="1" applyFill="1" applyBorder="1" applyAlignment="1">
      <alignment vertical="center"/>
    </xf>
    <xf numFmtId="0" fontId="9" fillId="2" borderId="2" xfId="0" quotePrefix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3" borderId="7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top"/>
    </xf>
    <xf numFmtId="0" fontId="8" fillId="0" borderId="2" xfId="0" applyFont="1" applyBorder="1" applyAlignment="1">
      <alignment vertical="top"/>
    </xf>
    <xf numFmtId="0" fontId="43" fillId="0" borderId="2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3" fontId="6" fillId="5" borderId="0" xfId="0" applyNumberFormat="1" applyFont="1" applyFill="1" applyAlignment="1" applyProtection="1">
      <alignment vertical="center"/>
      <protection locked="0"/>
    </xf>
    <xf numFmtId="0" fontId="2" fillId="5" borderId="0" xfId="0" applyFont="1" applyFill="1" applyAlignment="1">
      <alignment vertical="center"/>
    </xf>
    <xf numFmtId="3" fontId="3" fillId="5" borderId="0" xfId="0" applyNumberFormat="1" applyFont="1" applyFill="1" applyAlignment="1">
      <alignment vertical="center"/>
    </xf>
    <xf numFmtId="3" fontId="6" fillId="5" borderId="0" xfId="1" applyNumberFormat="1" applyFont="1" applyFill="1" applyBorder="1" applyAlignment="1" applyProtection="1">
      <alignment vertical="top"/>
      <protection locked="0"/>
    </xf>
    <xf numFmtId="3" fontId="6" fillId="5" borderId="0" xfId="0" applyNumberFormat="1" applyFont="1" applyFill="1" applyBorder="1" applyAlignment="1" applyProtection="1">
      <alignment vertical="top"/>
      <protection locked="0"/>
    </xf>
    <xf numFmtId="3" fontId="6" fillId="5" borderId="0" xfId="1" applyNumberFormat="1" applyFont="1" applyFill="1" applyAlignment="1" applyProtection="1">
      <alignment vertical="top"/>
      <protection locked="0"/>
    </xf>
    <xf numFmtId="3" fontId="6" fillId="5" borderId="0" xfId="1" applyNumberFormat="1" applyFon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>
      <alignment vertical="center"/>
    </xf>
    <xf numFmtId="43" fontId="0" fillId="5" borderId="0" xfId="1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43" fontId="0" fillId="5" borderId="0" xfId="1" applyFont="1" applyFill="1" applyAlignment="1">
      <alignment vertical="center"/>
    </xf>
    <xf numFmtId="0" fontId="27" fillId="5" borderId="0" xfId="0" applyFont="1" applyFill="1" applyAlignment="1">
      <alignment vertical="center"/>
    </xf>
    <xf numFmtId="3" fontId="0" fillId="5" borderId="0" xfId="0" applyNumberFormat="1" applyFill="1" applyAlignment="1">
      <alignment vertical="center"/>
    </xf>
    <xf numFmtId="3" fontId="6" fillId="5" borderId="0" xfId="1" applyNumberFormat="1" applyFont="1" applyFill="1" applyAlignment="1" applyProtection="1">
      <alignment horizontal="right" vertical="top" wrapText="1"/>
      <protection locked="0"/>
    </xf>
    <xf numFmtId="0" fontId="0" fillId="5" borderId="0" xfId="0" applyFill="1" applyAlignment="1">
      <alignment vertical="center"/>
    </xf>
    <xf numFmtId="3" fontId="6" fillId="5" borderId="0" xfId="3" applyNumberFormat="1" applyFont="1" applyFill="1" applyAlignment="1" applyProtection="1">
      <alignment vertical="top"/>
      <protection locked="0"/>
    </xf>
    <xf numFmtId="3" fontId="2" fillId="5" borderId="0" xfId="0" applyNumberFormat="1" applyFont="1" applyFill="1" applyAlignment="1">
      <alignment vertical="top"/>
    </xf>
    <xf numFmtId="174" fontId="0" fillId="5" borderId="0" xfId="1" applyNumberFormat="1" applyFont="1" applyFill="1" applyBorder="1" applyAlignment="1">
      <alignment vertical="center"/>
    </xf>
    <xf numFmtId="3" fontId="2" fillId="0" borderId="0" xfId="0" applyNumberFormat="1" applyFont="1" applyAlignment="1" applyProtection="1">
      <alignment horizontal="right" vertical="top"/>
      <protection locked="0"/>
    </xf>
    <xf numFmtId="3" fontId="6" fillId="0" borderId="0" xfId="372" applyNumberFormat="1" applyFont="1" applyAlignment="1" applyProtection="1">
      <alignment vertical="top"/>
      <protection locked="0"/>
    </xf>
    <xf numFmtId="3" fontId="7" fillId="2" borderId="0" xfId="0" applyNumberFormat="1" applyFont="1" applyFill="1" applyAlignment="1">
      <alignment vertical="top"/>
    </xf>
    <xf numFmtId="3" fontId="6" fillId="0" borderId="0" xfId="372" applyNumberFormat="1" applyFont="1" applyAlignment="1">
      <alignment vertical="top"/>
    </xf>
    <xf numFmtId="3" fontId="6" fillId="0" borderId="0" xfId="372" applyNumberFormat="1" applyFont="1" applyFill="1" applyAlignment="1">
      <alignment vertical="top"/>
    </xf>
    <xf numFmtId="3" fontId="6" fillId="0" borderId="0" xfId="3" applyNumberFormat="1" applyFont="1" applyAlignment="1" applyProtection="1">
      <alignment vertical="center"/>
      <protection locked="0"/>
    </xf>
    <xf numFmtId="3" fontId="6" fillId="2" borderId="0" xfId="3" applyNumberFormat="1" applyFont="1" applyFill="1" applyAlignment="1" applyProtection="1">
      <alignment vertical="center"/>
      <protection locked="0"/>
    </xf>
    <xf numFmtId="3" fontId="6" fillId="2" borderId="0" xfId="3" applyNumberFormat="1" applyFont="1" applyFill="1" applyAlignment="1">
      <alignment horizontal="right" vertical="center" wrapText="1"/>
    </xf>
    <xf numFmtId="3" fontId="6" fillId="0" borderId="0" xfId="3" applyNumberFormat="1" applyFont="1" applyFill="1" applyAlignment="1" applyProtection="1">
      <alignment vertical="top"/>
      <protection locked="0"/>
    </xf>
    <xf numFmtId="3" fontId="6" fillId="0" borderId="0" xfId="0" applyNumberFormat="1" applyFont="1" applyFill="1" applyAlignment="1" applyProtection="1">
      <alignment vertical="top"/>
      <protection locked="0"/>
    </xf>
    <xf numFmtId="3" fontId="6" fillId="0" borderId="0" xfId="3" applyNumberFormat="1" applyFont="1" applyFill="1" applyBorder="1" applyAlignment="1" applyProtection="1">
      <alignment vertical="top"/>
      <protection locked="0"/>
    </xf>
    <xf numFmtId="0" fontId="6" fillId="2" borderId="0" xfId="0" quotePrefix="1" applyFont="1" applyFill="1" applyBorder="1" applyAlignment="1">
      <alignment horizontal="left"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/>
    <xf numFmtId="0" fontId="12" fillId="0" borderId="0" xfId="0" applyFont="1" applyFill="1" applyAlignment="1">
      <alignment vertical="center"/>
    </xf>
    <xf numFmtId="4" fontId="41" fillId="0" borderId="0" xfId="3" applyNumberFormat="1" applyFont="1" applyFill="1" applyAlignment="1">
      <alignment vertical="center"/>
    </xf>
    <xf numFmtId="0" fontId="11" fillId="2" borderId="0" xfId="0" applyFont="1" applyFill="1"/>
    <xf numFmtId="3" fontId="11" fillId="2" borderId="0" xfId="0" applyNumberFormat="1" applyFont="1" applyFill="1"/>
    <xf numFmtId="43" fontId="11" fillId="2" borderId="0" xfId="372" applyFont="1" applyFill="1"/>
    <xf numFmtId="165" fontId="3" fillId="3" borderId="9" xfId="372" applyNumberFormat="1" applyFont="1" applyFill="1" applyBorder="1" applyAlignment="1">
      <alignment horizontal="center" vertical="center"/>
    </xf>
    <xf numFmtId="3" fontId="3" fillId="3" borderId="9" xfId="372" applyNumberFormat="1" applyFont="1" applyFill="1" applyBorder="1" applyAlignment="1">
      <alignment horizontal="center" vertical="center"/>
    </xf>
    <xf numFmtId="43" fontId="3" fillId="3" borderId="13" xfId="372" applyFont="1" applyFill="1" applyBorder="1" applyAlignment="1">
      <alignment vertical="center"/>
    </xf>
    <xf numFmtId="43" fontId="3" fillId="3" borderId="13" xfId="372" applyFont="1" applyFill="1" applyBorder="1" applyAlignment="1">
      <alignment horizontal="center" vertical="center"/>
    </xf>
    <xf numFmtId="0" fontId="6" fillId="0" borderId="9" xfId="0" applyFont="1" applyBorder="1" applyAlignment="1" applyProtection="1">
      <alignment horizontal="left" wrapText="1"/>
      <protection locked="0"/>
    </xf>
    <xf numFmtId="3" fontId="6" fillId="0" borderId="13" xfId="0" applyNumberFormat="1" applyFont="1" applyBorder="1" applyAlignment="1" applyProtection="1">
      <alignment horizontal="right" vertical="center"/>
      <protection locked="0"/>
    </xf>
    <xf numFmtId="3" fontId="6" fillId="2" borderId="13" xfId="0" applyNumberFormat="1" applyFont="1" applyFill="1" applyBorder="1" applyAlignment="1" applyProtection="1">
      <alignment horizontal="right" vertical="center"/>
      <protection locked="0"/>
    </xf>
    <xf numFmtId="178" fontId="6" fillId="2" borderId="13" xfId="372" applyNumberFormat="1" applyFont="1" applyFill="1" applyBorder="1" applyAlignment="1">
      <alignment horizontal="right" vertical="center"/>
    </xf>
    <xf numFmtId="43" fontId="0" fillId="2" borderId="0" xfId="372" applyFont="1" applyFill="1"/>
    <xf numFmtId="0" fontId="6" fillId="0" borderId="9" xfId="0" applyFont="1" applyBorder="1" applyAlignment="1" applyProtection="1">
      <alignment horizontal="left"/>
      <protection locked="0"/>
    </xf>
    <xf numFmtId="3" fontId="2" fillId="0" borderId="13" xfId="0" applyNumberFormat="1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>
      <alignment horizontal="left"/>
    </xf>
    <xf numFmtId="3" fontId="7" fillId="0" borderId="13" xfId="0" applyNumberFormat="1" applyFont="1" applyBorder="1" applyAlignment="1">
      <alignment horizontal="right" vertical="center"/>
    </xf>
    <xf numFmtId="178" fontId="7" fillId="0" borderId="13" xfId="372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43" fontId="2" fillId="0" borderId="0" xfId="372" applyFont="1" applyAlignment="1">
      <alignment horizontal="center"/>
    </xf>
    <xf numFmtId="0" fontId="7" fillId="0" borderId="13" xfId="0" applyFont="1" applyBorder="1" applyAlignment="1">
      <alignment horizontal="left" wrapText="1"/>
    </xf>
    <xf numFmtId="3" fontId="2" fillId="0" borderId="0" xfId="0" applyNumberFormat="1" applyFont="1" applyAlignment="1">
      <alignment horizontal="right" vertical="center"/>
    </xf>
    <xf numFmtId="178" fontId="2" fillId="0" borderId="0" xfId="372" applyNumberFormat="1" applyFont="1" applyAlignment="1">
      <alignment horizontal="right" vertical="center"/>
    </xf>
    <xf numFmtId="0" fontId="7" fillId="0" borderId="13" xfId="0" applyFont="1" applyBorder="1" applyAlignment="1">
      <alignment horizontal="center"/>
    </xf>
    <xf numFmtId="43" fontId="6" fillId="2" borderId="0" xfId="372" applyFont="1" applyFill="1"/>
    <xf numFmtId="43" fontId="6" fillId="2" borderId="0" xfId="372" applyFont="1" applyFill="1" applyBorder="1"/>
    <xf numFmtId="43" fontId="0" fillId="0" borderId="0" xfId="372" applyFont="1" applyBorder="1"/>
    <xf numFmtId="43" fontId="22" fillId="0" borderId="0" xfId="372" applyFont="1" applyBorder="1"/>
    <xf numFmtId="0" fontId="44" fillId="0" borderId="0" xfId="0" applyFont="1"/>
    <xf numFmtId="43" fontId="44" fillId="0" borderId="0" xfId="372" applyFont="1" applyBorder="1"/>
    <xf numFmtId="0" fontId="41" fillId="0" borderId="0" xfId="0" applyFont="1"/>
    <xf numFmtId="43" fontId="41" fillId="0" borderId="0" xfId="372" applyFont="1" applyBorder="1"/>
    <xf numFmtId="0" fontId="44" fillId="0" borderId="0" xfId="0" applyFont="1" applyAlignment="1">
      <alignment horizontal="center"/>
    </xf>
    <xf numFmtId="3" fontId="44" fillId="0" borderId="0" xfId="0" applyNumberFormat="1" applyFont="1"/>
    <xf numFmtId="0" fontId="45" fillId="2" borderId="0" xfId="0" applyFont="1" applyFill="1"/>
    <xf numFmtId="3" fontId="7" fillId="0" borderId="13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/>
    </xf>
    <xf numFmtId="3" fontId="2" fillId="0" borderId="10" xfId="0" applyNumberFormat="1" applyFont="1" applyBorder="1" applyAlignment="1">
      <alignment horizontal="right" vertical="center"/>
    </xf>
    <xf numFmtId="178" fontId="2" fillId="0" borderId="0" xfId="372" applyNumberFormat="1" applyFont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/>
    </xf>
    <xf numFmtId="0" fontId="7" fillId="3" borderId="6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3" fillId="2" borderId="0" xfId="3" applyFont="1" applyFill="1" applyAlignment="1">
      <alignment horizontal="center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3" borderId="10" xfId="3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65" fontId="3" fillId="3" borderId="10" xfId="1" applyNumberFormat="1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left" vertical="top"/>
    </xf>
    <xf numFmtId="0" fontId="3" fillId="2" borderId="0" xfId="3" applyFont="1" applyFill="1" applyAlignment="1">
      <alignment horizontal="left" vertical="top" wrapText="1"/>
    </xf>
    <xf numFmtId="165" fontId="3" fillId="3" borderId="13" xfId="372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0" fillId="0" borderId="7" xfId="0" applyBorder="1"/>
    <xf numFmtId="0" fontId="0" fillId="0" borderId="6" xfId="0" applyBorder="1"/>
    <xf numFmtId="0" fontId="5" fillId="2" borderId="6" xfId="0" applyFont="1" applyFill="1" applyBorder="1" applyAlignment="1">
      <alignment vertical="center"/>
    </xf>
    <xf numFmtId="0" fontId="0" fillId="0" borderId="8" xfId="0" applyBorder="1"/>
    <xf numFmtId="0" fontId="5" fillId="2" borderId="0" xfId="0" applyFont="1" applyFill="1" applyBorder="1" applyAlignment="1">
      <alignment vertical="center"/>
    </xf>
    <xf numFmtId="0" fontId="0" fillId="2" borderId="0" xfId="0" applyFill="1" applyBorder="1"/>
    <xf numFmtId="0" fontId="0" fillId="2" borderId="3" xfId="0" applyFill="1" applyBorder="1"/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4" fontId="2" fillId="2" borderId="0" xfId="357" applyFont="1" applyFill="1" applyBorder="1" applyAlignment="1">
      <alignment vertical="center" wrapText="1"/>
    </xf>
    <xf numFmtId="0" fontId="0" fillId="0" borderId="3" xfId="0" applyBorder="1"/>
    <xf numFmtId="0" fontId="2" fillId="3" borderId="0" xfId="0" applyFont="1" applyFill="1" applyBorder="1" applyAlignment="1">
      <alignment horizontal="center" vertical="center" wrapText="1"/>
    </xf>
    <xf numFmtId="44" fontId="0" fillId="2" borderId="0" xfId="357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44" fontId="23" fillId="0" borderId="0" xfId="357" applyFont="1" applyBorder="1" applyAlignment="1">
      <alignment vertical="center" wrapText="1"/>
    </xf>
    <xf numFmtId="44" fontId="23" fillId="0" borderId="0" xfId="357" applyFont="1" applyBorder="1" applyAlignment="1">
      <alignment horizontal="center" vertical="center" wrapText="1"/>
    </xf>
    <xf numFmtId="0" fontId="11" fillId="0" borderId="2" xfId="0" applyFont="1" applyBorder="1"/>
    <xf numFmtId="0" fontId="11" fillId="0" borderId="0" xfId="0" applyFont="1" applyBorder="1"/>
    <xf numFmtId="0" fontId="24" fillId="0" borderId="0" xfId="0" applyFont="1" applyBorder="1" applyAlignment="1">
      <alignment horizontal="center"/>
    </xf>
    <xf numFmtId="0" fontId="25" fillId="0" borderId="2" xfId="0" applyFont="1" applyBorder="1"/>
    <xf numFmtId="4" fontId="11" fillId="0" borderId="0" xfId="0" applyNumberFormat="1" applyFont="1" applyBorder="1"/>
    <xf numFmtId="44" fontId="26" fillId="0" borderId="0" xfId="0" applyNumberFormat="1" applyFont="1" applyBorder="1" applyAlignment="1">
      <alignment horizontal="center"/>
    </xf>
    <xf numFmtId="0" fontId="24" fillId="0" borderId="2" xfId="0" applyFont="1" applyBorder="1"/>
    <xf numFmtId="0" fontId="24" fillId="0" borderId="0" xfId="0" applyFont="1" applyBorder="1"/>
    <xf numFmtId="43" fontId="24" fillId="0" borderId="0" xfId="1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/>
    <xf numFmtId="173" fontId="11" fillId="0" borderId="0" xfId="500" applyNumberFormat="1" applyFont="1" applyBorder="1" applyAlignment="1">
      <alignment horizontal="left" vertical="center" wrapText="1" indent="2"/>
    </xf>
    <xf numFmtId="173" fontId="11" fillId="0" borderId="0" xfId="357" applyNumberFormat="1" applyFont="1" applyBorder="1" applyAlignment="1">
      <alignment horizontal="left" vertical="center" wrapText="1" indent="2"/>
    </xf>
    <xf numFmtId="173" fontId="11" fillId="0" borderId="0" xfId="0" applyNumberFormat="1" applyFont="1" applyBorder="1" applyAlignment="1">
      <alignment horizontal="left" indent="2"/>
    </xf>
    <xf numFmtId="173" fontId="25" fillId="0" borderId="14" xfId="0" applyNumberFormat="1" applyFont="1" applyBorder="1" applyAlignment="1">
      <alignment horizontal="left" indent="2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4" fontId="0" fillId="3" borderId="0" xfId="357" applyFont="1" applyFill="1" applyBorder="1"/>
    <xf numFmtId="0" fontId="0" fillId="3" borderId="0" xfId="0" applyFill="1" applyBorder="1"/>
    <xf numFmtId="0" fontId="0" fillId="3" borderId="3" xfId="0" applyFill="1" applyBorder="1"/>
    <xf numFmtId="0" fontId="7" fillId="2" borderId="0" xfId="0" applyFont="1" applyFill="1" applyBorder="1" applyProtection="1">
      <protection locked="0"/>
    </xf>
    <xf numFmtId="0" fontId="22" fillId="0" borderId="0" xfId="0" applyFont="1" applyBorder="1"/>
    <xf numFmtId="0" fontId="44" fillId="0" borderId="0" xfId="0" applyFont="1" applyBorder="1"/>
    <xf numFmtId="0" fontId="0" fillId="0" borderId="0" xfId="0" applyFill="1" applyBorder="1"/>
    <xf numFmtId="0" fontId="41" fillId="0" borderId="0" xfId="0" applyFont="1" applyFill="1" applyBorder="1"/>
    <xf numFmtId="0" fontId="41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9" fontId="0" fillId="0" borderId="0" xfId="505" applyFont="1" applyAlignment="1">
      <alignment wrapText="1"/>
    </xf>
    <xf numFmtId="9" fontId="0" fillId="0" borderId="0" xfId="505" applyFont="1"/>
    <xf numFmtId="0" fontId="47" fillId="0" borderId="13" xfId="0" applyFont="1" applyBorder="1" applyAlignment="1">
      <alignment horizontal="justify" vertical="center" wrapText="1"/>
    </xf>
    <xf numFmtId="0" fontId="47" fillId="0" borderId="13" xfId="0" applyFont="1" applyBorder="1" applyAlignment="1">
      <alignment horizontal="center" vertical="center" wrapText="1"/>
    </xf>
    <xf numFmtId="9" fontId="47" fillId="0" borderId="13" xfId="0" applyNumberFormat="1" applyFont="1" applyBorder="1" applyAlignment="1">
      <alignment horizontal="center" vertical="center" wrapText="1"/>
    </xf>
    <xf numFmtId="0" fontId="46" fillId="3" borderId="1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37" fillId="2" borderId="2" xfId="0" applyFont="1" applyFill="1" applyBorder="1" applyAlignment="1" applyProtection="1">
      <alignment horizontal="center" vertical="center"/>
      <protection locked="0"/>
    </xf>
    <xf numFmtId="0" fontId="37" fillId="2" borderId="0" xfId="0" applyFont="1" applyFill="1" applyBorder="1" applyAlignment="1" applyProtection="1">
      <alignment horizontal="center" vertical="center"/>
      <protection locked="0"/>
    </xf>
    <xf numFmtId="0" fontId="37" fillId="2" borderId="3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3" fillId="2" borderId="2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3" fillId="2" borderId="0" xfId="3" applyFont="1" applyFill="1" applyAlignment="1">
      <alignment horizontal="left" vertical="top"/>
    </xf>
    <xf numFmtId="0" fontId="3" fillId="2" borderId="0" xfId="3" applyFont="1" applyFill="1" applyAlignment="1">
      <alignment horizontal="left" vertical="top" wrapText="1"/>
    </xf>
    <xf numFmtId="0" fontId="6" fillId="2" borderId="0" xfId="3" applyFont="1" applyFill="1" applyAlignment="1">
      <alignment horizontal="left" vertical="top" wrapText="1"/>
    </xf>
    <xf numFmtId="0" fontId="38" fillId="0" borderId="0" xfId="3" applyFont="1" applyFill="1" applyBorder="1" applyAlignment="1">
      <alignment horizontal="left" vertical="center" wrapText="1"/>
    </xf>
    <xf numFmtId="0" fontId="3" fillId="2" borderId="0" xfId="3" applyFont="1" applyFill="1" applyAlignment="1">
      <alignment horizontal="center"/>
    </xf>
    <xf numFmtId="0" fontId="3" fillId="5" borderId="0" xfId="3" applyFont="1" applyFill="1" applyAlignment="1">
      <alignment horizont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6" fillId="2" borderId="0" xfId="0" applyFont="1" applyFill="1" applyAlignment="1" applyProtection="1">
      <alignment horizontal="center"/>
      <protection locked="0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10" xfId="3" applyFont="1" applyFill="1" applyBorder="1" applyAlignment="1">
      <alignment horizontal="center" vertical="center"/>
    </xf>
    <xf numFmtId="165" fontId="3" fillId="3" borderId="10" xfId="1" applyNumberFormat="1" applyFont="1" applyFill="1" applyBorder="1" applyAlignment="1">
      <alignment horizontal="center" vertical="center" wrapText="1"/>
    </xf>
    <xf numFmtId="165" fontId="3" fillId="3" borderId="11" xfId="1" applyNumberFormat="1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2" borderId="0" xfId="2" applyNumberFormat="1" applyFont="1" applyFill="1" applyAlignment="1">
      <alignment horizontal="center" vertical="center"/>
    </xf>
    <xf numFmtId="0" fontId="12" fillId="2" borderId="0" xfId="3" applyFont="1" applyFill="1" applyAlignment="1">
      <alignment horizontal="center"/>
    </xf>
    <xf numFmtId="0" fontId="12" fillId="5" borderId="0" xfId="3" applyFont="1" applyFill="1" applyAlignment="1">
      <alignment horizontal="center"/>
    </xf>
    <xf numFmtId="0" fontId="34" fillId="2" borderId="0" xfId="0" applyFont="1" applyFill="1" applyAlignment="1">
      <alignment horizontal="left" vertical="top" wrapText="1"/>
    </xf>
    <xf numFmtId="0" fontId="34" fillId="2" borderId="6" xfId="0" applyFont="1" applyFill="1" applyBorder="1" applyAlignment="1">
      <alignment horizontal="left" vertical="center" wrapText="1"/>
    </xf>
    <xf numFmtId="0" fontId="34" fillId="3" borderId="7" xfId="3" applyFont="1" applyFill="1" applyBorder="1" applyAlignment="1">
      <alignment horizontal="center" vertical="center"/>
    </xf>
    <xf numFmtId="0" fontId="34" fillId="3" borderId="4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right" vertical="center"/>
    </xf>
    <xf numFmtId="0" fontId="3" fillId="3" borderId="1" xfId="3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 wrapText="1"/>
    </xf>
    <xf numFmtId="0" fontId="36" fillId="2" borderId="0" xfId="0" applyFont="1" applyFill="1" applyAlignment="1" applyProtection="1">
      <alignment horizontal="center" vertical="center"/>
      <protection locked="0"/>
    </xf>
    <xf numFmtId="0" fontId="35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27" fillId="2" borderId="0" xfId="0" applyFont="1" applyFill="1" applyBorder="1" applyAlignment="1">
      <alignment horizontal="left" vertical="top" wrapText="1"/>
    </xf>
    <xf numFmtId="0" fontId="3" fillId="3" borderId="0" xfId="3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6" fillId="2" borderId="0" xfId="0" applyFont="1" applyFill="1" applyBorder="1" applyAlignment="1" applyProtection="1">
      <alignment horizontal="center" vertical="center"/>
      <protection locked="0"/>
    </xf>
    <xf numFmtId="0" fontId="3" fillId="2" borderId="0" xfId="3" applyFont="1" applyFill="1" applyBorder="1" applyAlignment="1">
      <alignment horizontal="center" vertical="center"/>
    </xf>
    <xf numFmtId="0" fontId="3" fillId="5" borderId="0" xfId="3" applyFont="1" applyFill="1" applyBorder="1" applyAlignment="1">
      <alignment horizontal="center" vertical="center"/>
    </xf>
    <xf numFmtId="0" fontId="3" fillId="4" borderId="0" xfId="3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 vertical="center" wrapText="1"/>
    </xf>
    <xf numFmtId="0" fontId="3" fillId="2" borderId="2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Alignment="1">
      <alignment horizontal="center" vertical="top"/>
    </xf>
    <xf numFmtId="0" fontId="3" fillId="2" borderId="3" xfId="2" applyNumberFormat="1" applyFont="1" applyFill="1" applyBorder="1" applyAlignment="1">
      <alignment horizontal="center" vertical="top"/>
    </xf>
    <xf numFmtId="0" fontId="7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2" borderId="0" xfId="2" applyNumberFormat="1" applyFont="1" applyFill="1" applyAlignment="1">
      <alignment horizontal="center" vertical="center"/>
    </xf>
    <xf numFmtId="0" fontId="7" fillId="3" borderId="6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3" fillId="2" borderId="2" xfId="2" applyNumberFormat="1" applyFont="1" applyFill="1" applyBorder="1" applyAlignment="1">
      <alignment horizontal="center" vertical="center"/>
    </xf>
    <xf numFmtId="0" fontId="3" fillId="2" borderId="3" xfId="2" applyNumberFormat="1" applyFont="1" applyFill="1" applyBorder="1" applyAlignment="1">
      <alignment horizontal="center" vertical="center"/>
    </xf>
    <xf numFmtId="0" fontId="7" fillId="3" borderId="10" xfId="3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6" fillId="2" borderId="0" xfId="0" applyFont="1" applyFill="1" applyAlignment="1">
      <alignment horizontal="left" vertical="top"/>
    </xf>
    <xf numFmtId="0" fontId="27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34" fillId="2" borderId="0" xfId="0" applyFont="1" applyFill="1" applyAlignment="1">
      <alignment horizontal="left" vertical="top"/>
    </xf>
    <xf numFmtId="0" fontId="27" fillId="2" borderId="1" xfId="0" applyFont="1" applyFill="1" applyBorder="1" applyAlignment="1">
      <alignment horizontal="left" vertical="top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 applyProtection="1">
      <alignment horizontal="center" wrapText="1"/>
      <protection locked="0"/>
    </xf>
    <xf numFmtId="0" fontId="6" fillId="0" borderId="11" xfId="0" applyFont="1" applyBorder="1" applyAlignment="1" applyProtection="1">
      <alignment horizontal="center" wrapText="1"/>
      <protection locked="0"/>
    </xf>
    <xf numFmtId="165" fontId="3" fillId="3" borderId="13" xfId="372" applyNumberFormat="1" applyFont="1" applyFill="1" applyBorder="1" applyAlignment="1">
      <alignment horizontal="center" vertical="center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165" fontId="36" fillId="0" borderId="0" xfId="372" applyNumberFormat="1" applyFont="1" applyAlignment="1" applyProtection="1">
      <alignment horizontal="center" vertical="center"/>
      <protection locked="0"/>
    </xf>
    <xf numFmtId="165" fontId="3" fillId="0" borderId="0" xfId="372" applyNumberFormat="1" applyFont="1" applyAlignment="1">
      <alignment horizontal="center" vertical="center"/>
    </xf>
    <xf numFmtId="165" fontId="3" fillId="3" borderId="9" xfId="372" applyNumberFormat="1" applyFont="1" applyFill="1" applyBorder="1" applyAlignment="1">
      <alignment horizontal="center" vertical="center"/>
    </xf>
    <xf numFmtId="165" fontId="3" fillId="3" borderId="11" xfId="372" applyNumberFormat="1" applyFont="1" applyFill="1" applyBorder="1" applyAlignment="1">
      <alignment horizontal="center" vertical="center"/>
    </xf>
    <xf numFmtId="165" fontId="3" fillId="3" borderId="10" xfId="372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165" fontId="3" fillId="3" borderId="7" xfId="372" applyNumberFormat="1" applyFont="1" applyFill="1" applyBorder="1" applyAlignment="1">
      <alignment horizontal="center" vertical="center" wrapText="1"/>
    </xf>
    <xf numFmtId="165" fontId="3" fillId="3" borderId="4" xfId="372" applyNumberFormat="1" applyFont="1" applyFill="1" applyBorder="1" applyAlignment="1">
      <alignment horizontal="center" vertical="center" wrapText="1"/>
    </xf>
    <xf numFmtId="165" fontId="36" fillId="0" borderId="0" xfId="372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Alignment="1">
      <alignment horizontal="center" wrapText="1"/>
    </xf>
  </cellXfs>
  <cellStyles count="506">
    <cellStyle name="=C:\WINNT\SYSTEM32\COMMAND.COM" xfId="2" xr:uid="{00000000-0005-0000-0000-000000000000}"/>
    <cellStyle name="Euro" xfId="7" xr:uid="{00000000-0005-0000-0000-000001000000}"/>
    <cellStyle name="Euro 10" xfId="8" xr:uid="{00000000-0005-0000-0000-000002000000}"/>
    <cellStyle name="Euro 11" xfId="9" xr:uid="{00000000-0005-0000-0000-000003000000}"/>
    <cellStyle name="Euro 12" xfId="10" xr:uid="{00000000-0005-0000-0000-000004000000}"/>
    <cellStyle name="Euro 13" xfId="11" xr:uid="{00000000-0005-0000-0000-000005000000}"/>
    <cellStyle name="Euro 14" xfId="12" xr:uid="{00000000-0005-0000-0000-000006000000}"/>
    <cellStyle name="Euro 15" xfId="13" xr:uid="{00000000-0005-0000-0000-000007000000}"/>
    <cellStyle name="Euro 16" xfId="14" xr:uid="{00000000-0005-0000-0000-000008000000}"/>
    <cellStyle name="Euro 17" xfId="15" xr:uid="{00000000-0005-0000-0000-000009000000}"/>
    <cellStyle name="Euro 18" xfId="16" xr:uid="{00000000-0005-0000-0000-00000A000000}"/>
    <cellStyle name="Euro 19" xfId="17" xr:uid="{00000000-0005-0000-0000-00000B000000}"/>
    <cellStyle name="Euro 2" xfId="18" xr:uid="{00000000-0005-0000-0000-00000C000000}"/>
    <cellStyle name="Euro 20" xfId="19" xr:uid="{00000000-0005-0000-0000-00000D000000}"/>
    <cellStyle name="Euro 21" xfId="20" xr:uid="{00000000-0005-0000-0000-00000E000000}"/>
    <cellStyle name="Euro 22" xfId="21" xr:uid="{00000000-0005-0000-0000-00000F000000}"/>
    <cellStyle name="Euro 23" xfId="22" xr:uid="{00000000-0005-0000-0000-000010000000}"/>
    <cellStyle name="Euro 3" xfId="23" xr:uid="{00000000-0005-0000-0000-000011000000}"/>
    <cellStyle name="Euro 4" xfId="24" xr:uid="{00000000-0005-0000-0000-000012000000}"/>
    <cellStyle name="Euro 5" xfId="25" xr:uid="{00000000-0005-0000-0000-000013000000}"/>
    <cellStyle name="Euro 6" xfId="26" xr:uid="{00000000-0005-0000-0000-000014000000}"/>
    <cellStyle name="Euro 7" xfId="27" xr:uid="{00000000-0005-0000-0000-000015000000}"/>
    <cellStyle name="Euro 8" xfId="28" xr:uid="{00000000-0005-0000-0000-000016000000}"/>
    <cellStyle name="Euro 9" xfId="29" xr:uid="{00000000-0005-0000-0000-000017000000}"/>
    <cellStyle name="Excel Built-in Normal" xfId="356" xr:uid="{00000000-0005-0000-0000-000018000000}"/>
    <cellStyle name="Hipervínculo 2" xfId="30" xr:uid="{00000000-0005-0000-0000-000019000000}"/>
    <cellStyle name="Hipervínculo 3" xfId="31" xr:uid="{00000000-0005-0000-0000-00001A000000}"/>
    <cellStyle name="Hipervínculo 4" xfId="32" xr:uid="{00000000-0005-0000-0000-00001B000000}"/>
    <cellStyle name="Millares" xfId="1" builtinId="3"/>
    <cellStyle name="Millares 10" xfId="33" xr:uid="{00000000-0005-0000-0000-00001D000000}"/>
    <cellStyle name="Millares 10 2" xfId="34" xr:uid="{00000000-0005-0000-0000-00001E000000}"/>
    <cellStyle name="Millares 10 2 2" xfId="360" xr:uid="{C9B15A18-4CE3-4C88-969B-159CD64B4143}"/>
    <cellStyle name="Millares 10 3" xfId="35" xr:uid="{00000000-0005-0000-0000-00001F000000}"/>
    <cellStyle name="Millares 10 3 2" xfId="361" xr:uid="{646D5386-7EFF-4432-8862-B4CA8B61D3BB}"/>
    <cellStyle name="Millares 10 4" xfId="36" xr:uid="{00000000-0005-0000-0000-000020000000}"/>
    <cellStyle name="Millares 10 4 2" xfId="362" xr:uid="{082806EA-0960-43A8-B2F7-598875146D63}"/>
    <cellStyle name="Millares 10 5" xfId="37" xr:uid="{00000000-0005-0000-0000-000021000000}"/>
    <cellStyle name="Millares 10 5 2" xfId="363" xr:uid="{5E946908-30B3-48CB-90B8-AE0698C1AE25}"/>
    <cellStyle name="Millares 11" xfId="38" xr:uid="{00000000-0005-0000-0000-000022000000}"/>
    <cellStyle name="Millares 11 2" xfId="39" xr:uid="{00000000-0005-0000-0000-000023000000}"/>
    <cellStyle name="Millares 11 2 2" xfId="364" xr:uid="{94437DC5-BE98-4827-BBFF-6B00B544CB45}"/>
    <cellStyle name="Millares 11 3" xfId="40" xr:uid="{00000000-0005-0000-0000-000024000000}"/>
    <cellStyle name="Millares 11 3 2" xfId="365" xr:uid="{0CAF3EE0-C8B5-49A5-A6D4-D7B9EB0EBA37}"/>
    <cellStyle name="Millares 11 4" xfId="41" xr:uid="{00000000-0005-0000-0000-000025000000}"/>
    <cellStyle name="Millares 11 4 2" xfId="366" xr:uid="{0E9709C2-D354-4EDD-A541-603F2E9D0BC9}"/>
    <cellStyle name="Millares 11 5" xfId="42" xr:uid="{00000000-0005-0000-0000-000026000000}"/>
    <cellStyle name="Millares 11 5 2" xfId="367" xr:uid="{AAE9B803-4A17-4002-AEB8-807DE4D36B17}"/>
    <cellStyle name="Millares 12" xfId="43" xr:uid="{00000000-0005-0000-0000-000027000000}"/>
    <cellStyle name="Millares 12 2" xfId="44" xr:uid="{00000000-0005-0000-0000-000028000000}"/>
    <cellStyle name="Millares 12 2 2" xfId="368" xr:uid="{EABF8DD9-3227-4B91-AB68-13BCD9153375}"/>
    <cellStyle name="Millares 12 3" xfId="45" xr:uid="{00000000-0005-0000-0000-000029000000}"/>
    <cellStyle name="Millares 12 3 2" xfId="369" xr:uid="{F2E99D0F-19ED-4EBF-95B8-F438180ECA51}"/>
    <cellStyle name="Millares 12 4" xfId="46" xr:uid="{00000000-0005-0000-0000-00002A000000}"/>
    <cellStyle name="Millares 12 4 2" xfId="370" xr:uid="{240D2808-972C-4BC5-BB06-A8FED3B7D739}"/>
    <cellStyle name="Millares 12 5" xfId="47" xr:uid="{00000000-0005-0000-0000-00002B000000}"/>
    <cellStyle name="Millares 12 5 2" xfId="371" xr:uid="{445D47E3-7C50-4F63-B9AF-BDE2364C5FE1}"/>
    <cellStyle name="Millares 13" xfId="48" xr:uid="{00000000-0005-0000-0000-00002C000000}"/>
    <cellStyle name="Millares 13 2" xfId="49" xr:uid="{00000000-0005-0000-0000-00002D000000}"/>
    <cellStyle name="Millares 13 2 2" xfId="373" xr:uid="{E55E0DC9-A8D2-4A78-A587-4EA7FBA45B53}"/>
    <cellStyle name="Millares 13 3" xfId="50" xr:uid="{00000000-0005-0000-0000-00002E000000}"/>
    <cellStyle name="Millares 13 3 2" xfId="374" xr:uid="{125BB377-178A-4D43-B564-BAEC54C40708}"/>
    <cellStyle name="Millares 13 4" xfId="51" xr:uid="{00000000-0005-0000-0000-00002F000000}"/>
    <cellStyle name="Millares 13 4 2" xfId="375" xr:uid="{CE406898-8CFC-436A-BE82-844EB20F4E48}"/>
    <cellStyle name="Millares 13 5" xfId="52" xr:uid="{00000000-0005-0000-0000-000030000000}"/>
    <cellStyle name="Millares 13 5 2" xfId="376" xr:uid="{8EAB86E1-9FBF-433C-962A-A906C6EB94A4}"/>
    <cellStyle name="Millares 13 6" xfId="372" xr:uid="{4F5B7CA2-C8C9-4DD7-97CA-965CB0B284EA}"/>
    <cellStyle name="Millares 14" xfId="53" xr:uid="{00000000-0005-0000-0000-000031000000}"/>
    <cellStyle name="Millares 14 2" xfId="54" xr:uid="{00000000-0005-0000-0000-000032000000}"/>
    <cellStyle name="Millares 14 2 2" xfId="377" xr:uid="{332BA940-F404-49BC-967A-E24767E9A0CF}"/>
    <cellStyle name="Millares 14 3" xfId="55" xr:uid="{00000000-0005-0000-0000-000033000000}"/>
    <cellStyle name="Millares 14 3 2" xfId="378" xr:uid="{6BBAF719-FF90-44EE-B40A-1AF25AEAD4C9}"/>
    <cellStyle name="Millares 14 4" xfId="56" xr:uid="{00000000-0005-0000-0000-000034000000}"/>
    <cellStyle name="Millares 14 4 2" xfId="379" xr:uid="{9504341E-3376-4E1F-9B57-BEB4659AF3E7}"/>
    <cellStyle name="Millares 14 5" xfId="57" xr:uid="{00000000-0005-0000-0000-000035000000}"/>
    <cellStyle name="Millares 14 5 2" xfId="380" xr:uid="{66377C02-1755-4D2D-A363-1A73380FE236}"/>
    <cellStyle name="Millares 15" xfId="58" xr:uid="{00000000-0005-0000-0000-000036000000}"/>
    <cellStyle name="Millares 15 2" xfId="59" xr:uid="{00000000-0005-0000-0000-000037000000}"/>
    <cellStyle name="Millares 15 2 2" xfId="381" xr:uid="{BCD02985-9E30-420E-8C42-A70250542997}"/>
    <cellStyle name="Millares 15 3" xfId="60" xr:uid="{00000000-0005-0000-0000-000038000000}"/>
    <cellStyle name="Millares 15 3 2" xfId="382" xr:uid="{EC8E4CA8-A607-48CD-B6C9-8F5E9D9217F9}"/>
    <cellStyle name="Millares 15 4" xfId="61" xr:uid="{00000000-0005-0000-0000-000039000000}"/>
    <cellStyle name="Millares 15 4 2" xfId="383" xr:uid="{7289D74A-09E6-42D1-AD45-B00053F99975}"/>
    <cellStyle name="Millares 15 5" xfId="62" xr:uid="{00000000-0005-0000-0000-00003A000000}"/>
    <cellStyle name="Millares 15 5 2" xfId="384" xr:uid="{C9B9D100-302F-4BD4-9430-38908C7D771A}"/>
    <cellStyle name="Millares 16" xfId="63" xr:uid="{00000000-0005-0000-0000-00003B000000}"/>
    <cellStyle name="Millares 16 2" xfId="64" xr:uid="{00000000-0005-0000-0000-00003C000000}"/>
    <cellStyle name="Millares 16 2 2" xfId="385" xr:uid="{CD5605BC-7D94-464C-B527-3680C388750C}"/>
    <cellStyle name="Millares 16 3" xfId="65" xr:uid="{00000000-0005-0000-0000-00003D000000}"/>
    <cellStyle name="Millares 16 3 2" xfId="386" xr:uid="{B9DDB834-C2E0-43FD-8EC1-76C8961AD0BE}"/>
    <cellStyle name="Millares 16 4" xfId="66" xr:uid="{00000000-0005-0000-0000-00003E000000}"/>
    <cellStyle name="Millares 16 4 2" xfId="387" xr:uid="{EBA035F0-BE2C-4D7A-98FE-CB7ACE963710}"/>
    <cellStyle name="Millares 16 5" xfId="67" xr:uid="{00000000-0005-0000-0000-00003F000000}"/>
    <cellStyle name="Millares 16 5 2" xfId="388" xr:uid="{1F86F789-0035-429C-9CB0-C64760FA9A43}"/>
    <cellStyle name="Millares 17" xfId="68" xr:uid="{00000000-0005-0000-0000-000040000000}"/>
    <cellStyle name="Millares 17 2" xfId="69" xr:uid="{00000000-0005-0000-0000-000041000000}"/>
    <cellStyle name="Millares 17 2 2" xfId="389" xr:uid="{2BA87A2A-94F0-4DC5-AAAD-BBCBE54C3811}"/>
    <cellStyle name="Millares 17 3" xfId="70" xr:uid="{00000000-0005-0000-0000-000042000000}"/>
    <cellStyle name="Millares 17 3 2" xfId="390" xr:uid="{A1C619EC-5650-4DA6-B6BE-4B9A9D20A1BF}"/>
    <cellStyle name="Millares 17 4" xfId="71" xr:uid="{00000000-0005-0000-0000-000043000000}"/>
    <cellStyle name="Millares 17 4 2" xfId="391" xr:uid="{09EC6342-801D-4772-A72F-0D858BEEBC62}"/>
    <cellStyle name="Millares 17 5" xfId="72" xr:uid="{00000000-0005-0000-0000-000044000000}"/>
    <cellStyle name="Millares 17 5 2" xfId="392" xr:uid="{36D1FDC2-7E9A-43F8-86A0-0ADF113AE978}"/>
    <cellStyle name="Millares 18" xfId="73" xr:uid="{00000000-0005-0000-0000-000045000000}"/>
    <cellStyle name="Millares 18 2" xfId="74" xr:uid="{00000000-0005-0000-0000-000046000000}"/>
    <cellStyle name="Millares 18 2 2" xfId="393" xr:uid="{3FB60DBA-5F8B-4B74-BA13-98EC81E4E04F}"/>
    <cellStyle name="Millares 18 3" xfId="75" xr:uid="{00000000-0005-0000-0000-000047000000}"/>
    <cellStyle name="Millares 18 3 2" xfId="394" xr:uid="{249FB14E-B398-4D3F-A0F2-D88F142D290A}"/>
    <cellStyle name="Millares 18 4" xfId="76" xr:uid="{00000000-0005-0000-0000-000048000000}"/>
    <cellStyle name="Millares 18 4 2" xfId="395" xr:uid="{60987667-D2EC-4DD1-A4DB-5153FFE974C1}"/>
    <cellStyle name="Millares 18 5" xfId="77" xr:uid="{00000000-0005-0000-0000-000049000000}"/>
    <cellStyle name="Millares 18 5 2" xfId="396" xr:uid="{CFC7B92D-AC14-4C35-BF37-6C8ABC295D09}"/>
    <cellStyle name="Millares 19" xfId="78" xr:uid="{00000000-0005-0000-0000-00004A000000}"/>
    <cellStyle name="Millares 19 2" xfId="79" xr:uid="{00000000-0005-0000-0000-00004B000000}"/>
    <cellStyle name="Millares 19 2 2" xfId="397" xr:uid="{984B1F32-158B-4F18-A806-F0BF58B68829}"/>
    <cellStyle name="Millares 19 3" xfId="80" xr:uid="{00000000-0005-0000-0000-00004C000000}"/>
    <cellStyle name="Millares 19 3 2" xfId="398" xr:uid="{AE3990DF-6C83-4B5B-BC3E-7E3D77588845}"/>
    <cellStyle name="Millares 19 4" xfId="81" xr:uid="{00000000-0005-0000-0000-00004D000000}"/>
    <cellStyle name="Millares 19 4 2" xfId="399" xr:uid="{1969EF02-B9CD-4731-A839-C3C686C22AF4}"/>
    <cellStyle name="Millares 19 5" xfId="82" xr:uid="{00000000-0005-0000-0000-00004E000000}"/>
    <cellStyle name="Millares 19 5 2" xfId="400" xr:uid="{0C83AF3B-2395-422A-A456-2307EFB1C381}"/>
    <cellStyle name="Millares 2" xfId="5" xr:uid="{00000000-0005-0000-0000-00004F000000}"/>
    <cellStyle name="Millares 2 2" xfId="83" xr:uid="{00000000-0005-0000-0000-000050000000}"/>
    <cellStyle name="Millares 2 2 2" xfId="84" xr:uid="{00000000-0005-0000-0000-000051000000}"/>
    <cellStyle name="Millares 2 2 2 2" xfId="401" xr:uid="{2E04F741-F922-46AC-9D69-BDE0E6F1D05D}"/>
    <cellStyle name="Millares 2 3" xfId="85" xr:uid="{00000000-0005-0000-0000-000052000000}"/>
    <cellStyle name="Millares 2 3 2" xfId="402" xr:uid="{7ACF3C24-4B24-463A-BB59-A00DFAA1B826}"/>
    <cellStyle name="Millares 2 4" xfId="86" xr:uid="{00000000-0005-0000-0000-000053000000}"/>
    <cellStyle name="Millares 2 4 2" xfId="403" xr:uid="{C675A55D-76EB-4E05-ACAD-AB0C24B2C770}"/>
    <cellStyle name="Millares 2 5" xfId="87" xr:uid="{00000000-0005-0000-0000-000054000000}"/>
    <cellStyle name="Millares 2 6" xfId="359" xr:uid="{9E862DE5-F92B-41A3-A4C6-3EF398FBF178}"/>
    <cellStyle name="Millares 20" xfId="88" xr:uid="{00000000-0005-0000-0000-000055000000}"/>
    <cellStyle name="Millares 20 2" xfId="89" xr:uid="{00000000-0005-0000-0000-000056000000}"/>
    <cellStyle name="Millares 20 2 2" xfId="90" xr:uid="{00000000-0005-0000-0000-000057000000}"/>
    <cellStyle name="Millares 20 2 2 2" xfId="405" xr:uid="{9D997B16-2A79-436F-ABB2-E2567B7153B5}"/>
    <cellStyle name="Millares 20 2 3" xfId="91" xr:uid="{00000000-0005-0000-0000-000058000000}"/>
    <cellStyle name="Millares 20 2 4" xfId="92" xr:uid="{00000000-0005-0000-0000-000059000000}"/>
    <cellStyle name="Millares 20 2 5" xfId="404" xr:uid="{B6DCC937-1335-4423-B32D-F64B74EFC4F5}"/>
    <cellStyle name="Millares 20 3" xfId="93" xr:uid="{00000000-0005-0000-0000-00005A000000}"/>
    <cellStyle name="Millares 20 3 2" xfId="406" xr:uid="{E4C6A274-F35F-4E22-ACFA-EB3C9110936A}"/>
    <cellStyle name="Millares 20 4" xfId="94" xr:uid="{00000000-0005-0000-0000-00005B000000}"/>
    <cellStyle name="Millares 20 4 2" xfId="407" xr:uid="{F68E786E-CEA6-48EA-94AA-AB0DB03A9E0E}"/>
    <cellStyle name="Millares 21" xfId="95" xr:uid="{00000000-0005-0000-0000-00005C000000}"/>
    <cellStyle name="Millares 21 2" xfId="408" xr:uid="{418E8766-590B-4F9A-BD39-2B880A05DBAA}"/>
    <cellStyle name="Millares 22" xfId="96" xr:uid="{00000000-0005-0000-0000-00005D000000}"/>
    <cellStyle name="Millares 22 2" xfId="409" xr:uid="{554276A7-F827-4D86-82F9-EA0EAFA7147F}"/>
    <cellStyle name="Millares 23" xfId="97" xr:uid="{00000000-0005-0000-0000-00005E000000}"/>
    <cellStyle name="Millares 23 2" xfId="410" xr:uid="{9F805FF9-98EB-4F67-A56F-58E39CA33B24}"/>
    <cellStyle name="Millares 24" xfId="98" xr:uid="{00000000-0005-0000-0000-00005F000000}"/>
    <cellStyle name="Millares 25" xfId="99" xr:uid="{00000000-0005-0000-0000-000060000000}"/>
    <cellStyle name="Millares 26" xfId="100" xr:uid="{00000000-0005-0000-0000-000061000000}"/>
    <cellStyle name="Millares 27" xfId="101" xr:uid="{00000000-0005-0000-0000-000062000000}"/>
    <cellStyle name="Millares 27 2" xfId="411" xr:uid="{CA569CF4-BD03-4592-B390-6D17BFFBD1A2}"/>
    <cellStyle name="Millares 28" xfId="102" xr:uid="{00000000-0005-0000-0000-000063000000}"/>
    <cellStyle name="Millares 29" xfId="103" xr:uid="{00000000-0005-0000-0000-000064000000}"/>
    <cellStyle name="Millares 3" xfId="104" xr:uid="{00000000-0005-0000-0000-000065000000}"/>
    <cellStyle name="Millares 3 2" xfId="105" xr:uid="{00000000-0005-0000-0000-000066000000}"/>
    <cellStyle name="Millares 3 2 2" xfId="413" xr:uid="{6D3E5623-09C2-4E7A-8BC6-166C3F52F9CC}"/>
    <cellStyle name="Millares 3 3" xfId="106" xr:uid="{00000000-0005-0000-0000-000067000000}"/>
    <cellStyle name="Millares 3 3 2" xfId="414" xr:uid="{9D264ADA-DC36-4543-8412-A227AA7233F6}"/>
    <cellStyle name="Millares 3 4" xfId="107" xr:uid="{00000000-0005-0000-0000-000068000000}"/>
    <cellStyle name="Millares 3 4 2" xfId="415" xr:uid="{E344BEDA-907D-49D5-BA82-C4796A97B818}"/>
    <cellStyle name="Millares 3 5" xfId="108" xr:uid="{00000000-0005-0000-0000-000069000000}"/>
    <cellStyle name="Millares 3 5 2" xfId="416" xr:uid="{4080E725-D1C8-4A31-BB6C-370EE0F2C89A}"/>
    <cellStyle name="Millares 3 6" xfId="412" xr:uid="{9D1D2B5B-A1E0-4912-AB56-725038A1AEA0}"/>
    <cellStyle name="Millares 30" xfId="109" xr:uid="{00000000-0005-0000-0000-00006A000000}"/>
    <cellStyle name="Millares 31" xfId="110" xr:uid="{00000000-0005-0000-0000-00006B000000}"/>
    <cellStyle name="Millares 32" xfId="111" xr:uid="{00000000-0005-0000-0000-00006C000000}"/>
    <cellStyle name="Millares 33" xfId="112" xr:uid="{00000000-0005-0000-0000-00006D000000}"/>
    <cellStyle name="Millares 34" xfId="113" xr:uid="{00000000-0005-0000-0000-00006E000000}"/>
    <cellStyle name="Millares 35" xfId="114" xr:uid="{00000000-0005-0000-0000-00006F000000}"/>
    <cellStyle name="Millares 36" xfId="115" xr:uid="{00000000-0005-0000-0000-000070000000}"/>
    <cellStyle name="Millares 37" xfId="116" xr:uid="{00000000-0005-0000-0000-000071000000}"/>
    <cellStyle name="Millares 37 2" xfId="417" xr:uid="{D2D86737-3A06-4163-9E31-961776A2A958}"/>
    <cellStyle name="Millares 38" xfId="117" xr:uid="{00000000-0005-0000-0000-000072000000}"/>
    <cellStyle name="Millares 38 2" xfId="418" xr:uid="{8141D9CB-054D-4F89-AC7F-DE4EACEE7147}"/>
    <cellStyle name="Millares 39" xfId="118" xr:uid="{00000000-0005-0000-0000-000073000000}"/>
    <cellStyle name="Millares 4" xfId="119" xr:uid="{00000000-0005-0000-0000-000074000000}"/>
    <cellStyle name="Millares 4 10" xfId="120" xr:uid="{00000000-0005-0000-0000-000075000000}"/>
    <cellStyle name="Millares 4 10 2" xfId="419" xr:uid="{FD9B21FE-801B-4F95-8E90-412FB8A033FE}"/>
    <cellStyle name="Millares 4 11" xfId="121" xr:uid="{00000000-0005-0000-0000-000076000000}"/>
    <cellStyle name="Millares 4 11 2" xfId="420" xr:uid="{E9CF6651-D06A-4A8A-930D-B7738FFC9126}"/>
    <cellStyle name="Millares 4 12" xfId="122" xr:uid="{00000000-0005-0000-0000-000077000000}"/>
    <cellStyle name="Millares 4 12 2" xfId="421" xr:uid="{2F0F5B21-7CDF-4D33-8B14-077B0897EDA5}"/>
    <cellStyle name="Millares 4 13" xfId="123" xr:uid="{00000000-0005-0000-0000-000078000000}"/>
    <cellStyle name="Millares 4 13 2" xfId="422" xr:uid="{B16AA6A7-47C9-491D-A950-95FD696FF5E4}"/>
    <cellStyle name="Millares 4 14" xfId="124" xr:uid="{00000000-0005-0000-0000-000079000000}"/>
    <cellStyle name="Millares 4 14 2" xfId="423" xr:uid="{DD149FB6-F7CE-422B-95F3-C9E087E9A58A}"/>
    <cellStyle name="Millares 4 15" xfId="125" xr:uid="{00000000-0005-0000-0000-00007A000000}"/>
    <cellStyle name="Millares 4 15 2" xfId="424" xr:uid="{11832BE7-A0C0-48B7-8EBB-ED11F51E2CD2}"/>
    <cellStyle name="Millares 4 16" xfId="126" xr:uid="{00000000-0005-0000-0000-00007B000000}"/>
    <cellStyle name="Millares 4 16 2" xfId="425" xr:uid="{E2628A96-5C62-4B7E-AC89-F83F2F7599B5}"/>
    <cellStyle name="Millares 4 17" xfId="127" xr:uid="{00000000-0005-0000-0000-00007C000000}"/>
    <cellStyle name="Millares 4 17 2" xfId="426" xr:uid="{EADE9F47-4D3C-48DA-A2C0-8DCDCCA3B99F}"/>
    <cellStyle name="Millares 4 2" xfId="128" xr:uid="{00000000-0005-0000-0000-00007D000000}"/>
    <cellStyle name="Millares 4 2 2" xfId="427" xr:uid="{8A2D1E24-BD35-448A-AE72-C19F06B172F5}"/>
    <cellStyle name="Millares 4 3" xfId="129" xr:uid="{00000000-0005-0000-0000-00007E000000}"/>
    <cellStyle name="Millares 4 3 2" xfId="428" xr:uid="{F4AA78B2-4FFC-4D43-9F5F-7CE6EF57A695}"/>
    <cellStyle name="Millares 4 4" xfId="130" xr:uid="{00000000-0005-0000-0000-00007F000000}"/>
    <cellStyle name="Millares 4 4 2" xfId="429" xr:uid="{160517B9-DE31-416D-935E-B0D929D57142}"/>
    <cellStyle name="Millares 4 5" xfId="131" xr:uid="{00000000-0005-0000-0000-000080000000}"/>
    <cellStyle name="Millares 4 5 2" xfId="430" xr:uid="{9C60434D-00DA-4AF3-9E77-499A2D55CE35}"/>
    <cellStyle name="Millares 4 6" xfId="132" xr:uid="{00000000-0005-0000-0000-000081000000}"/>
    <cellStyle name="Millares 4 6 2" xfId="431" xr:uid="{8E2C6034-0C38-42C2-B194-A7BD2230C762}"/>
    <cellStyle name="Millares 4 7" xfId="133" xr:uid="{00000000-0005-0000-0000-000082000000}"/>
    <cellStyle name="Millares 4 7 2" xfId="432" xr:uid="{A4835FDB-4FE8-4D27-8CEF-E79F630FA7A2}"/>
    <cellStyle name="Millares 4 8" xfId="134" xr:uid="{00000000-0005-0000-0000-000083000000}"/>
    <cellStyle name="Millares 4 8 2" xfId="433" xr:uid="{D77DFCDD-4E05-40D5-A278-8DD3130DA847}"/>
    <cellStyle name="Millares 4 9" xfId="135" xr:uid="{00000000-0005-0000-0000-000084000000}"/>
    <cellStyle name="Millares 4 9 2" xfId="434" xr:uid="{B8D63391-2896-4F2F-B94A-6C3C0BA5DA87}"/>
    <cellStyle name="Millares 40" xfId="136" xr:uid="{00000000-0005-0000-0000-000085000000}"/>
    <cellStyle name="Millares 41" xfId="137" xr:uid="{00000000-0005-0000-0000-000086000000}"/>
    <cellStyle name="Millares 41 2" xfId="435" xr:uid="{8F050FA9-B09B-46C4-B3AE-CF023C067122}"/>
    <cellStyle name="Millares 42" xfId="138" xr:uid="{00000000-0005-0000-0000-000087000000}"/>
    <cellStyle name="Millares 42 2" xfId="436" xr:uid="{13A80BB1-DA68-4FCD-A467-9B26067F3132}"/>
    <cellStyle name="Millares 43" xfId="139" xr:uid="{00000000-0005-0000-0000-000088000000}"/>
    <cellStyle name="Millares 43 2" xfId="437" xr:uid="{E647B34D-443B-420F-BADB-16D2D6589467}"/>
    <cellStyle name="Millares 44" xfId="140" xr:uid="{00000000-0005-0000-0000-000089000000}"/>
    <cellStyle name="Millares 44 2" xfId="438" xr:uid="{826C9DD1-07E0-4F2F-88E1-2C0F3B072308}"/>
    <cellStyle name="Millares 45" xfId="141" xr:uid="{00000000-0005-0000-0000-00008A000000}"/>
    <cellStyle name="Millares 45 2" xfId="439" xr:uid="{9121C4C5-3CF7-48F3-BC1B-9B05ADA7B0EC}"/>
    <cellStyle name="Millares 46" xfId="142" xr:uid="{00000000-0005-0000-0000-00008B000000}"/>
    <cellStyle name="Millares 46 2" xfId="440" xr:uid="{37E27916-1941-45C2-B732-E5457EEF1825}"/>
    <cellStyle name="Millares 47" xfId="143" xr:uid="{00000000-0005-0000-0000-00008C000000}"/>
    <cellStyle name="Millares 47 2" xfId="441" xr:uid="{B31A2E1A-101C-4303-9B0B-D778FF96FBC2}"/>
    <cellStyle name="Millares 48" xfId="144" xr:uid="{00000000-0005-0000-0000-00008D000000}"/>
    <cellStyle name="Millares 48 2" xfId="442" xr:uid="{E2A2636A-1299-46A9-9A9A-B0EEF8713EDA}"/>
    <cellStyle name="Millares 49" xfId="145" xr:uid="{00000000-0005-0000-0000-00008E000000}"/>
    <cellStyle name="Millares 49 2" xfId="443" xr:uid="{3B989E7D-6752-401F-999A-EC4060E32F4A}"/>
    <cellStyle name="Millares 5" xfId="146" xr:uid="{00000000-0005-0000-0000-00008F000000}"/>
    <cellStyle name="Millares 5 2" xfId="444" xr:uid="{EB0E1FC8-3E12-48A7-B88B-DF1688969AC6}"/>
    <cellStyle name="Millares 50" xfId="147" xr:uid="{00000000-0005-0000-0000-000090000000}"/>
    <cellStyle name="Millares 50 2" xfId="445" xr:uid="{ED07E3D3-BD0B-4988-9F01-0EB1C4034382}"/>
    <cellStyle name="Millares 51" xfId="148" xr:uid="{00000000-0005-0000-0000-000091000000}"/>
    <cellStyle name="Millares 51 2" xfId="446" xr:uid="{C00D0DAE-5EA4-4DDF-B1CE-6169D9BE1430}"/>
    <cellStyle name="Millares 52" xfId="149" xr:uid="{00000000-0005-0000-0000-000092000000}"/>
    <cellStyle name="Millares 52 2" xfId="447" xr:uid="{08F70647-79B3-454A-B902-66B7471A851B}"/>
    <cellStyle name="Millares 53" xfId="355" xr:uid="{00000000-0005-0000-0000-000093000000}"/>
    <cellStyle name="Millares 53 2" xfId="503" xr:uid="{61251C73-2362-4393-B97A-C4C18B7EEBA3}"/>
    <cellStyle name="Millares 54" xfId="358" xr:uid="{DFB06ACC-E233-41F8-9D48-FE3F9D31B4B1}"/>
    <cellStyle name="Millares 6" xfId="150" xr:uid="{00000000-0005-0000-0000-000094000000}"/>
    <cellStyle name="Millares 6 10" xfId="151" xr:uid="{00000000-0005-0000-0000-000095000000}"/>
    <cellStyle name="Millares 6 10 2" xfId="448" xr:uid="{655A4DEF-F82C-47AE-9EE5-879C41F8BEA1}"/>
    <cellStyle name="Millares 6 11" xfId="152" xr:uid="{00000000-0005-0000-0000-000096000000}"/>
    <cellStyle name="Millares 6 11 2" xfId="449" xr:uid="{986DE259-C6BD-44BE-8D16-CF163CF50BDF}"/>
    <cellStyle name="Millares 6 12" xfId="153" xr:uid="{00000000-0005-0000-0000-000097000000}"/>
    <cellStyle name="Millares 6 12 2" xfId="450" xr:uid="{3E125304-BB6C-46BA-8903-A14FDAB360D1}"/>
    <cellStyle name="Millares 6 13" xfId="154" xr:uid="{00000000-0005-0000-0000-000098000000}"/>
    <cellStyle name="Millares 6 13 2" xfId="451" xr:uid="{0FA3D6EC-6A53-4C95-A68A-9DF77481D0E8}"/>
    <cellStyle name="Millares 6 14" xfId="155" xr:uid="{00000000-0005-0000-0000-000099000000}"/>
    <cellStyle name="Millares 6 14 2" xfId="452" xr:uid="{339D55C9-7FC9-44A0-BC59-62A3D6477EC5}"/>
    <cellStyle name="Millares 6 15" xfId="156" xr:uid="{00000000-0005-0000-0000-00009A000000}"/>
    <cellStyle name="Millares 6 15 2" xfId="453" xr:uid="{8096FE9D-D974-4F6E-BCDD-0415591FC6E2}"/>
    <cellStyle name="Millares 6 16" xfId="157" xr:uid="{00000000-0005-0000-0000-00009B000000}"/>
    <cellStyle name="Millares 6 16 2" xfId="454" xr:uid="{61F2355F-2F38-44B8-860A-CC65FC14E75D}"/>
    <cellStyle name="Millares 6 2" xfId="158" xr:uid="{00000000-0005-0000-0000-00009C000000}"/>
    <cellStyle name="Millares 6 2 2" xfId="455" xr:uid="{A6DF3272-D334-4762-A39A-E4FA4090F688}"/>
    <cellStyle name="Millares 6 3" xfId="159" xr:uid="{00000000-0005-0000-0000-00009D000000}"/>
    <cellStyle name="Millares 6 3 2" xfId="456" xr:uid="{ADA3F5D8-D799-4754-B61E-4FD32241331D}"/>
    <cellStyle name="Millares 6 4" xfId="160" xr:uid="{00000000-0005-0000-0000-00009E000000}"/>
    <cellStyle name="Millares 6 4 2" xfId="457" xr:uid="{14320DCE-2FB4-45F4-874F-3A50D5D7271D}"/>
    <cellStyle name="Millares 6 5" xfId="161" xr:uid="{00000000-0005-0000-0000-00009F000000}"/>
    <cellStyle name="Millares 6 5 2" xfId="458" xr:uid="{126928ED-1158-4F98-B452-84B3B46E0B94}"/>
    <cellStyle name="Millares 6 6" xfId="162" xr:uid="{00000000-0005-0000-0000-0000A0000000}"/>
    <cellStyle name="Millares 6 6 2" xfId="459" xr:uid="{BE552A88-C44C-46E7-BA18-E4078FD5C5AC}"/>
    <cellStyle name="Millares 6 7" xfId="163" xr:uid="{00000000-0005-0000-0000-0000A1000000}"/>
    <cellStyle name="Millares 6 7 2" xfId="460" xr:uid="{BE41617F-E07D-4F31-99C3-9C8959DD1CE4}"/>
    <cellStyle name="Millares 6 8" xfId="164" xr:uid="{00000000-0005-0000-0000-0000A2000000}"/>
    <cellStyle name="Millares 6 8 2" xfId="461" xr:uid="{60F9D883-777A-4328-9848-C4FA4FA02DB9}"/>
    <cellStyle name="Millares 6 9" xfId="165" xr:uid="{00000000-0005-0000-0000-0000A3000000}"/>
    <cellStyle name="Millares 6 9 2" xfId="462" xr:uid="{6920A143-CE85-41D2-A827-94893835AEC9}"/>
    <cellStyle name="Millares 7" xfId="166" xr:uid="{00000000-0005-0000-0000-0000A4000000}"/>
    <cellStyle name="Millares 7 10" xfId="167" xr:uid="{00000000-0005-0000-0000-0000A5000000}"/>
    <cellStyle name="Millares 7 10 2" xfId="463" xr:uid="{CB2EA2BA-44A0-474C-AE72-465D108A223A}"/>
    <cellStyle name="Millares 7 11" xfId="168" xr:uid="{00000000-0005-0000-0000-0000A6000000}"/>
    <cellStyle name="Millares 7 11 2" xfId="464" xr:uid="{3AB511EB-D020-402E-A8EB-88F8D8F0F566}"/>
    <cellStyle name="Millares 7 12" xfId="169" xr:uid="{00000000-0005-0000-0000-0000A7000000}"/>
    <cellStyle name="Millares 7 12 2" xfId="465" xr:uid="{AE803DC7-C6B5-4F2D-88C6-A7431B572470}"/>
    <cellStyle name="Millares 7 13" xfId="170" xr:uid="{00000000-0005-0000-0000-0000A8000000}"/>
    <cellStyle name="Millares 7 13 2" xfId="466" xr:uid="{502DDB88-AE92-4E41-A669-88816510B065}"/>
    <cellStyle name="Millares 7 14" xfId="171" xr:uid="{00000000-0005-0000-0000-0000A9000000}"/>
    <cellStyle name="Millares 7 14 2" xfId="467" xr:uid="{AE621089-CC89-4717-837F-E890166A52FC}"/>
    <cellStyle name="Millares 7 15" xfId="172" xr:uid="{00000000-0005-0000-0000-0000AA000000}"/>
    <cellStyle name="Millares 7 15 2" xfId="468" xr:uid="{2898328A-68B7-47BC-9B55-0A431ACECA16}"/>
    <cellStyle name="Millares 7 16" xfId="173" xr:uid="{00000000-0005-0000-0000-0000AB000000}"/>
    <cellStyle name="Millares 7 16 2" xfId="469" xr:uid="{C5654653-F9C7-4A74-B366-42AB6657FA74}"/>
    <cellStyle name="Millares 7 17" xfId="174" xr:uid="{00000000-0005-0000-0000-0000AC000000}"/>
    <cellStyle name="Millares 7 17 2" xfId="470" xr:uid="{38BDE4CA-0FC5-42FD-9EE3-230B17414EA0}"/>
    <cellStyle name="Millares 7 2" xfId="175" xr:uid="{00000000-0005-0000-0000-0000AD000000}"/>
    <cellStyle name="Millares 7 2 2" xfId="471" xr:uid="{59625C42-2ED5-4033-82A4-0A6F0D2ADCEC}"/>
    <cellStyle name="Millares 7 3" xfId="176" xr:uid="{00000000-0005-0000-0000-0000AE000000}"/>
    <cellStyle name="Millares 7 3 2" xfId="472" xr:uid="{243E6596-1A1B-4C81-B032-2B2EF406FC2A}"/>
    <cellStyle name="Millares 7 4" xfId="177" xr:uid="{00000000-0005-0000-0000-0000AF000000}"/>
    <cellStyle name="Millares 7 4 2" xfId="473" xr:uid="{249F93B4-BA20-484B-B1F8-68372D561D81}"/>
    <cellStyle name="Millares 7 5" xfId="178" xr:uid="{00000000-0005-0000-0000-0000B0000000}"/>
    <cellStyle name="Millares 7 5 2" xfId="474" xr:uid="{7BF05326-2684-4408-A107-335078589C8F}"/>
    <cellStyle name="Millares 7 6" xfId="179" xr:uid="{00000000-0005-0000-0000-0000B1000000}"/>
    <cellStyle name="Millares 7 6 2" xfId="475" xr:uid="{A0E60FA3-72DB-4CAB-807A-75E9F2741D4F}"/>
    <cellStyle name="Millares 7 7" xfId="180" xr:uid="{00000000-0005-0000-0000-0000B2000000}"/>
    <cellStyle name="Millares 7 7 2" xfId="476" xr:uid="{F77DDC81-D069-48D3-A8DE-B986091FEA66}"/>
    <cellStyle name="Millares 7 8" xfId="181" xr:uid="{00000000-0005-0000-0000-0000B3000000}"/>
    <cellStyle name="Millares 7 8 2" xfId="477" xr:uid="{45535600-26CD-4907-8F3A-6C1E6EE947D8}"/>
    <cellStyle name="Millares 7 9" xfId="182" xr:uid="{00000000-0005-0000-0000-0000B4000000}"/>
    <cellStyle name="Millares 7 9 2" xfId="478" xr:uid="{249A9B40-CA40-431C-A204-1631C1C65B38}"/>
    <cellStyle name="Millares 8" xfId="183" xr:uid="{00000000-0005-0000-0000-0000B5000000}"/>
    <cellStyle name="Millares 8 10" xfId="184" xr:uid="{00000000-0005-0000-0000-0000B6000000}"/>
    <cellStyle name="Millares 8 10 2" xfId="479" xr:uid="{158658FE-5CE3-4065-9092-B2E5ABEEBDA5}"/>
    <cellStyle name="Millares 8 11" xfId="185" xr:uid="{00000000-0005-0000-0000-0000B7000000}"/>
    <cellStyle name="Millares 8 11 2" xfId="480" xr:uid="{570D7978-C875-4538-91A7-957E5562208F}"/>
    <cellStyle name="Millares 8 12" xfId="186" xr:uid="{00000000-0005-0000-0000-0000B8000000}"/>
    <cellStyle name="Millares 8 12 2" xfId="481" xr:uid="{E391122A-EBB8-4EA4-BAE5-7B4E31AA7E12}"/>
    <cellStyle name="Millares 8 13" xfId="187" xr:uid="{00000000-0005-0000-0000-0000B9000000}"/>
    <cellStyle name="Millares 8 13 2" xfId="482" xr:uid="{8034A7AC-5A96-48A5-BA76-5D3DDF34A5A2}"/>
    <cellStyle name="Millares 8 14" xfId="188" xr:uid="{00000000-0005-0000-0000-0000BA000000}"/>
    <cellStyle name="Millares 8 14 2" xfId="483" xr:uid="{0BE6FEC3-E447-471C-8CC4-C6026DD271C7}"/>
    <cellStyle name="Millares 8 15" xfId="189" xr:uid="{00000000-0005-0000-0000-0000BB000000}"/>
    <cellStyle name="Millares 8 15 2" xfId="484" xr:uid="{9305E780-9B6D-4533-B496-E470F0D9A5B7}"/>
    <cellStyle name="Millares 8 16" xfId="190" xr:uid="{00000000-0005-0000-0000-0000BC000000}"/>
    <cellStyle name="Millares 8 16 2" xfId="485" xr:uid="{58753924-982E-45CC-A345-10ACA262218F}"/>
    <cellStyle name="Millares 8 2" xfId="191" xr:uid="{00000000-0005-0000-0000-0000BD000000}"/>
    <cellStyle name="Millares 8 2 2" xfId="486" xr:uid="{9B828339-AABD-4496-BC7D-6B561E806571}"/>
    <cellStyle name="Millares 8 3" xfId="192" xr:uid="{00000000-0005-0000-0000-0000BE000000}"/>
    <cellStyle name="Millares 8 3 2" xfId="487" xr:uid="{79DBCA6C-AC91-4EE2-AF20-623D7C5608BE}"/>
    <cellStyle name="Millares 8 4" xfId="193" xr:uid="{00000000-0005-0000-0000-0000BF000000}"/>
    <cellStyle name="Millares 8 4 2" xfId="488" xr:uid="{B230FA76-D5AE-4F9A-B502-5A1B11A47052}"/>
    <cellStyle name="Millares 8 5" xfId="194" xr:uid="{00000000-0005-0000-0000-0000C0000000}"/>
    <cellStyle name="Millares 8 5 2" xfId="489" xr:uid="{69D589AB-39D7-4256-B4EB-682A6C2BC734}"/>
    <cellStyle name="Millares 8 6" xfId="195" xr:uid="{00000000-0005-0000-0000-0000C1000000}"/>
    <cellStyle name="Millares 8 6 2" xfId="490" xr:uid="{A574A059-42D7-4A88-81D4-FF81B4C6ABF8}"/>
    <cellStyle name="Millares 8 7" xfId="196" xr:uid="{00000000-0005-0000-0000-0000C2000000}"/>
    <cellStyle name="Millares 8 7 2" xfId="491" xr:uid="{B8496A11-6F17-433B-9E8D-6605B19C52EA}"/>
    <cellStyle name="Millares 8 8" xfId="197" xr:uid="{00000000-0005-0000-0000-0000C3000000}"/>
    <cellStyle name="Millares 8 8 2" xfId="492" xr:uid="{029F64A0-E902-44C1-B1FA-76E3E63245A9}"/>
    <cellStyle name="Millares 8 9" xfId="198" xr:uid="{00000000-0005-0000-0000-0000C4000000}"/>
    <cellStyle name="Millares 8 9 2" xfId="493" xr:uid="{3B0789C5-9F75-49A1-9DCA-5BD1E1B47A53}"/>
    <cellStyle name="Millares 9" xfId="199" xr:uid="{00000000-0005-0000-0000-0000C5000000}"/>
    <cellStyle name="Millares 9 2" xfId="200" xr:uid="{00000000-0005-0000-0000-0000C6000000}"/>
    <cellStyle name="Millares 9 2 2" xfId="494" xr:uid="{FF57CA57-E781-45DB-8745-F88138FB00A9}"/>
    <cellStyle name="Millares 9 3" xfId="201" xr:uid="{00000000-0005-0000-0000-0000C7000000}"/>
    <cellStyle name="Millares 9 3 2" xfId="495" xr:uid="{42A988FD-C876-4293-B1A1-35421D1B6865}"/>
    <cellStyle name="Millares 9 4" xfId="202" xr:uid="{00000000-0005-0000-0000-0000C8000000}"/>
    <cellStyle name="Millares 9 4 2" xfId="496" xr:uid="{8A836E8D-843A-4645-9DEC-13E7B0C25F55}"/>
    <cellStyle name="Millares 9 5" xfId="203" xr:uid="{00000000-0005-0000-0000-0000C9000000}"/>
    <cellStyle name="Millares 9 5 2" xfId="497" xr:uid="{7E17CDA5-F1A0-4332-86A0-1CB9164D4279}"/>
    <cellStyle name="Moneda" xfId="357" builtinId="4"/>
    <cellStyle name="Moneda 2" xfId="204" xr:uid="{00000000-0005-0000-0000-0000CB000000}"/>
    <cellStyle name="Moneda 2 2" xfId="205" xr:uid="{00000000-0005-0000-0000-0000CC000000}"/>
    <cellStyle name="Moneda 2 3" xfId="498" xr:uid="{F23E01C5-EE04-4D01-AD12-A43F86F69D92}"/>
    <cellStyle name="Moneda 3" xfId="206" xr:uid="{00000000-0005-0000-0000-0000CD000000}"/>
    <cellStyle name="Moneda 3 2" xfId="207" xr:uid="{00000000-0005-0000-0000-0000CE000000}"/>
    <cellStyle name="Moneda 3 2 2" xfId="500" xr:uid="{0DA3BD94-F7F9-4986-B9B0-B3258A3FA155}"/>
    <cellStyle name="Moneda 3 3" xfId="499" xr:uid="{857CAC72-CC15-4E64-9D1B-7D27B9F0FEC2}"/>
    <cellStyle name="Moneda 4" xfId="208" xr:uid="{00000000-0005-0000-0000-0000CF000000}"/>
    <cellStyle name="Moneda 4 2" xfId="209" xr:uid="{00000000-0005-0000-0000-0000D0000000}"/>
    <cellStyle name="Moneda 4 2 2" xfId="502" xr:uid="{3971E47E-3DF7-4210-8224-8C66F42DD84E}"/>
    <cellStyle name="Moneda 4 3" xfId="501" xr:uid="{19D65C11-8AA3-45D5-A7EF-3C535B72A5BD}"/>
    <cellStyle name="Moneda 5" xfId="504" xr:uid="{ACCFB053-B33F-44A1-8B90-2D32D3645540}"/>
    <cellStyle name="Normal" xfId="0" builtinId="0"/>
    <cellStyle name="Normal 1" xfId="210" xr:uid="{00000000-0005-0000-0000-0000D2000000}"/>
    <cellStyle name="Normal 10" xfId="211" xr:uid="{00000000-0005-0000-0000-0000D3000000}"/>
    <cellStyle name="Normal 10 10" xfId="212" xr:uid="{00000000-0005-0000-0000-0000D4000000}"/>
    <cellStyle name="Normal 10 11" xfId="213" xr:uid="{00000000-0005-0000-0000-0000D5000000}"/>
    <cellStyle name="Normal 10 12" xfId="214" xr:uid="{00000000-0005-0000-0000-0000D6000000}"/>
    <cellStyle name="Normal 10 13" xfId="215" xr:uid="{00000000-0005-0000-0000-0000D7000000}"/>
    <cellStyle name="Normal 10 14" xfId="216" xr:uid="{00000000-0005-0000-0000-0000D8000000}"/>
    <cellStyle name="Normal 10 15" xfId="217" xr:uid="{00000000-0005-0000-0000-0000D9000000}"/>
    <cellStyle name="Normal 10 16" xfId="218" xr:uid="{00000000-0005-0000-0000-0000DA000000}"/>
    <cellStyle name="Normal 10 2" xfId="219" xr:uid="{00000000-0005-0000-0000-0000DB000000}"/>
    <cellStyle name="Normal 10 3" xfId="220" xr:uid="{00000000-0005-0000-0000-0000DC000000}"/>
    <cellStyle name="Normal 10 4" xfId="221" xr:uid="{00000000-0005-0000-0000-0000DD000000}"/>
    <cellStyle name="Normal 10 5" xfId="222" xr:uid="{00000000-0005-0000-0000-0000DE000000}"/>
    <cellStyle name="Normal 10 6" xfId="223" xr:uid="{00000000-0005-0000-0000-0000DF000000}"/>
    <cellStyle name="Normal 10 7" xfId="224" xr:uid="{00000000-0005-0000-0000-0000E0000000}"/>
    <cellStyle name="Normal 10 8" xfId="225" xr:uid="{00000000-0005-0000-0000-0000E1000000}"/>
    <cellStyle name="Normal 10 9" xfId="226" xr:uid="{00000000-0005-0000-0000-0000E2000000}"/>
    <cellStyle name="Normal 11" xfId="227" xr:uid="{00000000-0005-0000-0000-0000E3000000}"/>
    <cellStyle name="Normal 11 2" xfId="228" xr:uid="{00000000-0005-0000-0000-0000E4000000}"/>
    <cellStyle name="Normal 11 3" xfId="229" xr:uid="{00000000-0005-0000-0000-0000E5000000}"/>
    <cellStyle name="Normal 11 4" xfId="230" xr:uid="{00000000-0005-0000-0000-0000E6000000}"/>
    <cellStyle name="Normal 11 5" xfId="231" xr:uid="{00000000-0005-0000-0000-0000E7000000}"/>
    <cellStyle name="Normal 12 2" xfId="232" xr:uid="{00000000-0005-0000-0000-0000E8000000}"/>
    <cellStyle name="Normal 12 3" xfId="233" xr:uid="{00000000-0005-0000-0000-0000E9000000}"/>
    <cellStyle name="Normal 12 4" xfId="234" xr:uid="{00000000-0005-0000-0000-0000EA000000}"/>
    <cellStyle name="Normal 12 5" xfId="235" xr:uid="{00000000-0005-0000-0000-0000EB000000}"/>
    <cellStyle name="Normal 13 2" xfId="236" xr:uid="{00000000-0005-0000-0000-0000EC000000}"/>
    <cellStyle name="Normal 13 3" xfId="237" xr:uid="{00000000-0005-0000-0000-0000ED000000}"/>
    <cellStyle name="Normal 13 4" xfId="238" xr:uid="{00000000-0005-0000-0000-0000EE000000}"/>
    <cellStyle name="Normal 13 5" xfId="239" xr:uid="{00000000-0005-0000-0000-0000EF000000}"/>
    <cellStyle name="Normal 14 2" xfId="240" xr:uid="{00000000-0005-0000-0000-0000F0000000}"/>
    <cellStyle name="Normal 14 3" xfId="241" xr:uid="{00000000-0005-0000-0000-0000F1000000}"/>
    <cellStyle name="Normal 14 4" xfId="242" xr:uid="{00000000-0005-0000-0000-0000F2000000}"/>
    <cellStyle name="Normal 14 5" xfId="243" xr:uid="{00000000-0005-0000-0000-0000F3000000}"/>
    <cellStyle name="Normal 15 2" xfId="244" xr:uid="{00000000-0005-0000-0000-0000F4000000}"/>
    <cellStyle name="Normal 15 3" xfId="245" xr:uid="{00000000-0005-0000-0000-0000F5000000}"/>
    <cellStyle name="Normal 15 4" xfId="246" xr:uid="{00000000-0005-0000-0000-0000F6000000}"/>
    <cellStyle name="Normal 15 5" xfId="247" xr:uid="{00000000-0005-0000-0000-0000F7000000}"/>
    <cellStyle name="Normal 16 2" xfId="248" xr:uid="{00000000-0005-0000-0000-0000F8000000}"/>
    <cellStyle name="Normal 16 3" xfId="249" xr:uid="{00000000-0005-0000-0000-0000F9000000}"/>
    <cellStyle name="Normal 16 4" xfId="250" xr:uid="{00000000-0005-0000-0000-0000FA000000}"/>
    <cellStyle name="Normal 16 5" xfId="251" xr:uid="{00000000-0005-0000-0000-0000FB000000}"/>
    <cellStyle name="Normal 17 2" xfId="252" xr:uid="{00000000-0005-0000-0000-0000FC000000}"/>
    <cellStyle name="Normal 17 3" xfId="253" xr:uid="{00000000-0005-0000-0000-0000FD000000}"/>
    <cellStyle name="Normal 17 4" xfId="254" xr:uid="{00000000-0005-0000-0000-0000FE000000}"/>
    <cellStyle name="Normal 17 5" xfId="255" xr:uid="{00000000-0005-0000-0000-0000FF000000}"/>
    <cellStyle name="Normal 18 2" xfId="256" xr:uid="{00000000-0005-0000-0000-000000010000}"/>
    <cellStyle name="Normal 18 3" xfId="257" xr:uid="{00000000-0005-0000-0000-000001010000}"/>
    <cellStyle name="Normal 18 4" xfId="258" xr:uid="{00000000-0005-0000-0000-000002010000}"/>
    <cellStyle name="Normal 18 5" xfId="259" xr:uid="{00000000-0005-0000-0000-000003010000}"/>
    <cellStyle name="Normal 19 2" xfId="260" xr:uid="{00000000-0005-0000-0000-000004010000}"/>
    <cellStyle name="Normal 19 3" xfId="261" xr:uid="{00000000-0005-0000-0000-000005010000}"/>
    <cellStyle name="Normal 19 4" xfId="262" xr:uid="{00000000-0005-0000-0000-000006010000}"/>
    <cellStyle name="Normal 19 5" xfId="263" xr:uid="{00000000-0005-0000-0000-000007010000}"/>
    <cellStyle name="Normal 2" xfId="3" xr:uid="{00000000-0005-0000-0000-000008010000}"/>
    <cellStyle name="Normal 2 2" xfId="264" xr:uid="{00000000-0005-0000-0000-000009010000}"/>
    <cellStyle name="Normal 2 2 2" xfId="265" xr:uid="{00000000-0005-0000-0000-00000A010000}"/>
    <cellStyle name="Normal 2 3" xfId="266" xr:uid="{00000000-0005-0000-0000-00000B010000}"/>
    <cellStyle name="Normal 2 3 2" xfId="267" xr:uid="{00000000-0005-0000-0000-00000C010000}"/>
    <cellStyle name="Normal 2 3 3" xfId="268" xr:uid="{00000000-0005-0000-0000-00000D010000}"/>
    <cellStyle name="Normal 2 4" xfId="269" xr:uid="{00000000-0005-0000-0000-00000E010000}"/>
    <cellStyle name="Normal 2 5" xfId="270" xr:uid="{00000000-0005-0000-0000-00000F010000}"/>
    <cellStyle name="Normal 2 6" xfId="271" xr:uid="{00000000-0005-0000-0000-000010010000}"/>
    <cellStyle name="Normal 2 7" xfId="272" xr:uid="{00000000-0005-0000-0000-000011010000}"/>
    <cellStyle name="Normal 2 7 2" xfId="273" xr:uid="{00000000-0005-0000-0000-000012010000}"/>
    <cellStyle name="Normal 2 7 2 2" xfId="274" xr:uid="{00000000-0005-0000-0000-000013010000}"/>
    <cellStyle name="Normal 2 8" xfId="275" xr:uid="{00000000-0005-0000-0000-000014010000}"/>
    <cellStyle name="Normal 2_01 PRESUPUESTO 2008 (CEDULAS)" xfId="276" xr:uid="{00000000-0005-0000-0000-000015010000}"/>
    <cellStyle name="Normal 20 2" xfId="277" xr:uid="{00000000-0005-0000-0000-000016010000}"/>
    <cellStyle name="Normal 20 3" xfId="278" xr:uid="{00000000-0005-0000-0000-000017010000}"/>
    <cellStyle name="Normal 20 4" xfId="279" xr:uid="{00000000-0005-0000-0000-000018010000}"/>
    <cellStyle name="Normal 20 5" xfId="280" xr:uid="{00000000-0005-0000-0000-000019010000}"/>
    <cellStyle name="Normal 21 2" xfId="281" xr:uid="{00000000-0005-0000-0000-00001A010000}"/>
    <cellStyle name="Normal 21 3" xfId="282" xr:uid="{00000000-0005-0000-0000-00001B010000}"/>
    <cellStyle name="Normal 21 4" xfId="283" xr:uid="{00000000-0005-0000-0000-00001C010000}"/>
    <cellStyle name="Normal 21 5" xfId="284" xr:uid="{00000000-0005-0000-0000-00001D010000}"/>
    <cellStyle name="Normal 23" xfId="353" xr:uid="{00000000-0005-0000-0000-00001E010000}"/>
    <cellStyle name="Normal 24" xfId="354" xr:uid="{00000000-0005-0000-0000-00001F010000}"/>
    <cellStyle name="Normal 3" xfId="6" xr:uid="{00000000-0005-0000-0000-000020010000}"/>
    <cellStyle name="Normal 3 10" xfId="285" xr:uid="{00000000-0005-0000-0000-000021010000}"/>
    <cellStyle name="Normal 3 11" xfId="286" xr:uid="{00000000-0005-0000-0000-000022010000}"/>
    <cellStyle name="Normal 3 12" xfId="287" xr:uid="{00000000-0005-0000-0000-000023010000}"/>
    <cellStyle name="Normal 3 13" xfId="288" xr:uid="{00000000-0005-0000-0000-000024010000}"/>
    <cellStyle name="Normal 3 14" xfId="289" xr:uid="{00000000-0005-0000-0000-000025010000}"/>
    <cellStyle name="Normal 3 2" xfId="290" xr:uid="{00000000-0005-0000-0000-000026010000}"/>
    <cellStyle name="Normal 3 3" xfId="291" xr:uid="{00000000-0005-0000-0000-000027010000}"/>
    <cellStyle name="Normal 3 4" xfId="292" xr:uid="{00000000-0005-0000-0000-000028010000}"/>
    <cellStyle name="Normal 3 5" xfId="293" xr:uid="{00000000-0005-0000-0000-000029010000}"/>
    <cellStyle name="Normal 3 6" xfId="294" xr:uid="{00000000-0005-0000-0000-00002A010000}"/>
    <cellStyle name="Normal 3 7" xfId="295" xr:uid="{00000000-0005-0000-0000-00002B010000}"/>
    <cellStyle name="Normal 3 8" xfId="296" xr:uid="{00000000-0005-0000-0000-00002C010000}"/>
    <cellStyle name="Normal 3 9" xfId="297" xr:uid="{00000000-0005-0000-0000-00002D010000}"/>
    <cellStyle name="Normal 37" xfId="298" xr:uid="{00000000-0005-0000-0000-00002E010000}"/>
    <cellStyle name="Normal 4" xfId="299" xr:uid="{00000000-0005-0000-0000-00002F010000}"/>
    <cellStyle name="Normal 4 2" xfId="300" xr:uid="{00000000-0005-0000-0000-000030010000}"/>
    <cellStyle name="Normal 4 2 2" xfId="301" xr:uid="{00000000-0005-0000-0000-000031010000}"/>
    <cellStyle name="Normal 4 3" xfId="302" xr:uid="{00000000-0005-0000-0000-000032010000}"/>
    <cellStyle name="Normal 5" xfId="303" xr:uid="{00000000-0005-0000-0000-000033010000}"/>
    <cellStyle name="Normal 5 2" xfId="304" xr:uid="{00000000-0005-0000-0000-000034010000}"/>
    <cellStyle name="Normal 5 3" xfId="305" xr:uid="{00000000-0005-0000-0000-000035010000}"/>
    <cellStyle name="Normal 5 4" xfId="306" xr:uid="{00000000-0005-0000-0000-000036010000}"/>
    <cellStyle name="Normal 5 5" xfId="307" xr:uid="{00000000-0005-0000-0000-000037010000}"/>
    <cellStyle name="Normal 6" xfId="308" xr:uid="{00000000-0005-0000-0000-000038010000}"/>
    <cellStyle name="Normal 6 2" xfId="309" xr:uid="{00000000-0005-0000-0000-000039010000}"/>
    <cellStyle name="Normal 6 3" xfId="310" xr:uid="{00000000-0005-0000-0000-00003A010000}"/>
    <cellStyle name="Normal 6 4" xfId="311" xr:uid="{00000000-0005-0000-0000-00003B010000}"/>
    <cellStyle name="Normal 7" xfId="312" xr:uid="{00000000-0005-0000-0000-00003C010000}"/>
    <cellStyle name="Normal 7 2" xfId="313" xr:uid="{00000000-0005-0000-0000-00003D010000}"/>
    <cellStyle name="Normal 8" xfId="314" xr:uid="{00000000-0005-0000-0000-00003E010000}"/>
    <cellStyle name="Normal 8 10" xfId="315" xr:uid="{00000000-0005-0000-0000-00003F010000}"/>
    <cellStyle name="Normal 8 11" xfId="316" xr:uid="{00000000-0005-0000-0000-000040010000}"/>
    <cellStyle name="Normal 8 12" xfId="317" xr:uid="{00000000-0005-0000-0000-000041010000}"/>
    <cellStyle name="Normal 8 13" xfId="318" xr:uid="{00000000-0005-0000-0000-000042010000}"/>
    <cellStyle name="Normal 8 14" xfId="319" xr:uid="{00000000-0005-0000-0000-000043010000}"/>
    <cellStyle name="Normal 8 15" xfId="320" xr:uid="{00000000-0005-0000-0000-000044010000}"/>
    <cellStyle name="Normal 8 16" xfId="321" xr:uid="{00000000-0005-0000-0000-000045010000}"/>
    <cellStyle name="Normal 8 2" xfId="322" xr:uid="{00000000-0005-0000-0000-000046010000}"/>
    <cellStyle name="Normal 8 3" xfId="323" xr:uid="{00000000-0005-0000-0000-000047010000}"/>
    <cellStyle name="Normal 8 4" xfId="324" xr:uid="{00000000-0005-0000-0000-000048010000}"/>
    <cellStyle name="Normal 8 5" xfId="325" xr:uid="{00000000-0005-0000-0000-000049010000}"/>
    <cellStyle name="Normal 8 6" xfId="326" xr:uid="{00000000-0005-0000-0000-00004A010000}"/>
    <cellStyle name="Normal 8 7" xfId="327" xr:uid="{00000000-0005-0000-0000-00004B010000}"/>
    <cellStyle name="Normal 8 8" xfId="328" xr:uid="{00000000-0005-0000-0000-00004C010000}"/>
    <cellStyle name="Normal 8 9" xfId="329" xr:uid="{00000000-0005-0000-0000-00004D010000}"/>
    <cellStyle name="Normal 9" xfId="4" xr:uid="{00000000-0005-0000-0000-00004E010000}"/>
    <cellStyle name="Normal 9 10" xfId="330" xr:uid="{00000000-0005-0000-0000-00004F010000}"/>
    <cellStyle name="Normal 9 11" xfId="331" xr:uid="{00000000-0005-0000-0000-000050010000}"/>
    <cellStyle name="Normal 9 12" xfId="332" xr:uid="{00000000-0005-0000-0000-000051010000}"/>
    <cellStyle name="Normal 9 13" xfId="333" xr:uid="{00000000-0005-0000-0000-000052010000}"/>
    <cellStyle name="Normal 9 14" xfId="334" xr:uid="{00000000-0005-0000-0000-000053010000}"/>
    <cellStyle name="Normal 9 15" xfId="335" xr:uid="{00000000-0005-0000-0000-000054010000}"/>
    <cellStyle name="Normal 9 16" xfId="336" xr:uid="{00000000-0005-0000-0000-000055010000}"/>
    <cellStyle name="Normal 9 2" xfId="337" xr:uid="{00000000-0005-0000-0000-000056010000}"/>
    <cellStyle name="Normal 9 3" xfId="338" xr:uid="{00000000-0005-0000-0000-000057010000}"/>
    <cellStyle name="Normal 9 4" xfId="339" xr:uid="{00000000-0005-0000-0000-000058010000}"/>
    <cellStyle name="Normal 9 5" xfId="340" xr:uid="{00000000-0005-0000-0000-000059010000}"/>
    <cellStyle name="Normal 9 6" xfId="341" xr:uid="{00000000-0005-0000-0000-00005A010000}"/>
    <cellStyle name="Normal 9 7" xfId="342" xr:uid="{00000000-0005-0000-0000-00005B010000}"/>
    <cellStyle name="Normal 9 8" xfId="343" xr:uid="{00000000-0005-0000-0000-00005C010000}"/>
    <cellStyle name="Normal 9 9" xfId="344" xr:uid="{00000000-0005-0000-0000-00005D010000}"/>
    <cellStyle name="Porcentaje" xfId="505" builtinId="5"/>
    <cellStyle name="Porcentual 2" xfId="345" xr:uid="{00000000-0005-0000-0000-00005E010000}"/>
    <cellStyle name="Porcentual 2 2" xfId="346" xr:uid="{00000000-0005-0000-0000-00005F010000}"/>
    <cellStyle name="Porcentual 3" xfId="347" xr:uid="{00000000-0005-0000-0000-000060010000}"/>
    <cellStyle name="Porcentual 4" xfId="348" xr:uid="{00000000-0005-0000-0000-000061010000}"/>
    <cellStyle name="Porcentual 5" xfId="349" xr:uid="{00000000-0005-0000-0000-000062010000}"/>
    <cellStyle name="Porcentual 6" xfId="350" xr:uid="{00000000-0005-0000-0000-000063010000}"/>
    <cellStyle name="Porcentual 7" xfId="351" xr:uid="{00000000-0005-0000-0000-000064010000}"/>
    <cellStyle name="Währung" xfId="352" xr:uid="{00000000-0005-0000-0000-00006501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566738</xdr:colOff>
      <xdr:row>5</xdr:row>
      <xdr:rowOff>90488</xdr:rowOff>
    </xdr:from>
    <xdr:to>
      <xdr:col>9</xdr:col>
      <xdr:colOff>566738</xdr:colOff>
      <xdr:row>7</xdr:row>
      <xdr:rowOff>118596</xdr:rowOff>
    </xdr:to>
    <xdr:pic>
      <xdr:nvPicPr>
        <xdr:cNvPr id="2" name="2 Imagen" descr="SS logo azul.png">
          <a:extLst>
            <a:ext uri="{FF2B5EF4-FFF2-40B4-BE49-F238E27FC236}">
              <a16:creationId xmlns:a16="http://schemas.microsoft.com/office/drawing/2014/main" id="{1DD25139-2AB1-4427-BECA-A35D33E30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48913" y="442913"/>
          <a:ext cx="0" cy="437683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257176</xdr:colOff>
      <xdr:row>4</xdr:row>
      <xdr:rowOff>157162</xdr:rowOff>
    </xdr:from>
    <xdr:to>
      <xdr:col>11</xdr:col>
      <xdr:colOff>243568</xdr:colOff>
      <xdr:row>8</xdr:row>
      <xdr:rowOff>39453</xdr:rowOff>
    </xdr:to>
    <xdr:pic>
      <xdr:nvPicPr>
        <xdr:cNvPr id="3" name="3 Imagen" descr="Gob Jal Negro.png">
          <a:extLst>
            <a:ext uri="{FF2B5EF4-FFF2-40B4-BE49-F238E27FC236}">
              <a16:creationId xmlns:a16="http://schemas.microsoft.com/office/drawing/2014/main" id="{8B539B70-E59A-494D-85F0-012CABFF7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24901" y="919162"/>
          <a:ext cx="748392" cy="625241"/>
        </a:xfrm>
        <a:prstGeom prst="rect">
          <a:avLst/>
        </a:prstGeom>
      </xdr:spPr>
    </xdr:pic>
    <xdr:clientData/>
  </xdr:twoCellAnchor>
  <xdr:twoCellAnchor editAs="oneCell">
    <xdr:from>
      <xdr:col>1</xdr:col>
      <xdr:colOff>204507</xdr:colOff>
      <xdr:row>4</xdr:row>
      <xdr:rowOff>44824</xdr:rowOff>
    </xdr:from>
    <xdr:to>
      <xdr:col>3</xdr:col>
      <xdr:colOff>38100</xdr:colOff>
      <xdr:row>7</xdr:row>
      <xdr:rowOff>85062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DCF15A-B43A-477C-968E-019887AC8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6507" y="806824"/>
          <a:ext cx="1871943" cy="592688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76</xdr:row>
      <xdr:rowOff>35718</xdr:rowOff>
    </xdr:from>
    <xdr:to>
      <xdr:col>6</xdr:col>
      <xdr:colOff>0</xdr:colOff>
      <xdr:row>80</xdr:row>
      <xdr:rowOff>6732</xdr:rowOff>
    </xdr:to>
    <xdr:pic>
      <xdr:nvPicPr>
        <xdr:cNvPr id="5" name="2 Imagen" descr="SS logo azul.png">
          <a:extLst>
            <a:ext uri="{FF2B5EF4-FFF2-40B4-BE49-F238E27FC236}">
              <a16:creationId xmlns:a16="http://schemas.microsoft.com/office/drawing/2014/main" id="{759B34C5-40C5-4921-AA2B-913C6B021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48425" y="12342018"/>
          <a:ext cx="0" cy="733014"/>
        </a:xfrm>
        <a:prstGeom prst="rect">
          <a:avLst/>
        </a:prstGeom>
      </xdr:spPr>
    </xdr:pic>
    <xdr:clientData/>
  </xdr:twoCellAnchor>
  <xdr:twoCellAnchor editAs="oneCell">
    <xdr:from>
      <xdr:col>2</xdr:col>
      <xdr:colOff>940594</xdr:colOff>
      <xdr:row>74</xdr:row>
      <xdr:rowOff>0</xdr:rowOff>
    </xdr:from>
    <xdr:to>
      <xdr:col>2</xdr:col>
      <xdr:colOff>940594</xdr:colOff>
      <xdr:row>80</xdr:row>
      <xdr:rowOff>4762</xdr:rowOff>
    </xdr:to>
    <xdr:pic>
      <xdr:nvPicPr>
        <xdr:cNvPr id="6" name="3 Imagen" descr="Gob Jal Negro.png">
          <a:extLst>
            <a:ext uri="{FF2B5EF4-FFF2-40B4-BE49-F238E27FC236}">
              <a16:creationId xmlns:a16="http://schemas.microsoft.com/office/drawing/2014/main" id="{2EEB70D7-158A-4D84-98F5-6093D95D1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31094" y="11915775"/>
          <a:ext cx="0" cy="1109662"/>
        </a:xfrm>
        <a:prstGeom prst="rect">
          <a:avLst/>
        </a:prstGeom>
      </xdr:spPr>
    </xdr:pic>
    <xdr:clientData/>
  </xdr:twoCellAnchor>
  <xdr:twoCellAnchor editAs="oneCell">
    <xdr:from>
      <xdr:col>5</xdr:col>
      <xdr:colOff>803276</xdr:colOff>
      <xdr:row>74</xdr:row>
      <xdr:rowOff>183689</xdr:rowOff>
    </xdr:from>
    <xdr:to>
      <xdr:col>6</xdr:col>
      <xdr:colOff>647700</xdr:colOff>
      <xdr:row>78</xdr:row>
      <xdr:rowOff>95250</xdr:rowOff>
    </xdr:to>
    <xdr:pic>
      <xdr:nvPicPr>
        <xdr:cNvPr id="7" name="3 Imagen" descr="Gob Jal Negro.png">
          <a:extLst>
            <a:ext uri="{FF2B5EF4-FFF2-40B4-BE49-F238E27FC236}">
              <a16:creationId xmlns:a16="http://schemas.microsoft.com/office/drawing/2014/main" id="{DD5A7B5A-D498-4FB2-BDA0-D14D87DFA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394326" y="12709064"/>
          <a:ext cx="749299" cy="683086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74</xdr:row>
      <xdr:rowOff>168881</xdr:rowOff>
    </xdr:from>
    <xdr:to>
      <xdr:col>2</xdr:col>
      <xdr:colOff>647700</xdr:colOff>
      <xdr:row>78</xdr:row>
      <xdr:rowOff>27944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2BE8C61-6B37-47A2-B802-4EE2AC1BA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71526" y="12694256"/>
          <a:ext cx="1400174" cy="630588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156</xdr:row>
      <xdr:rowOff>107156</xdr:rowOff>
    </xdr:from>
    <xdr:to>
      <xdr:col>6</xdr:col>
      <xdr:colOff>0</xdr:colOff>
      <xdr:row>159</xdr:row>
      <xdr:rowOff>173420</xdr:rowOff>
    </xdr:to>
    <xdr:pic>
      <xdr:nvPicPr>
        <xdr:cNvPr id="9" name="2 Imagen" descr="SS logo azul.png">
          <a:extLst>
            <a:ext uri="{FF2B5EF4-FFF2-40B4-BE49-F238E27FC236}">
              <a16:creationId xmlns:a16="http://schemas.microsoft.com/office/drawing/2014/main" id="{DE3C9210-C567-427E-9A1E-4B92196D5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8500" y="440531"/>
          <a:ext cx="0" cy="637764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156</xdr:row>
      <xdr:rowOff>6081</xdr:rowOff>
    </xdr:from>
    <xdr:to>
      <xdr:col>6</xdr:col>
      <xdr:colOff>533400</xdr:colOff>
      <xdr:row>159</xdr:row>
      <xdr:rowOff>24286</xdr:rowOff>
    </xdr:to>
    <xdr:pic>
      <xdr:nvPicPr>
        <xdr:cNvPr id="10" name="1 Imagen" descr="Gob Jal Negro.png">
          <a:extLst>
            <a:ext uri="{FF2B5EF4-FFF2-40B4-BE49-F238E27FC236}">
              <a16:creationId xmlns:a16="http://schemas.microsoft.com/office/drawing/2014/main" id="{E5F69A7F-26F3-4355-B840-08D6841EB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343525" y="25637856"/>
          <a:ext cx="685800" cy="589705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155</xdr:row>
      <xdr:rowOff>144532</xdr:rowOff>
    </xdr:from>
    <xdr:to>
      <xdr:col>2</xdr:col>
      <xdr:colOff>723900</xdr:colOff>
      <xdr:row>158</xdr:row>
      <xdr:rowOff>80452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52A1CF3-3A20-4413-91D8-8D157EC97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52475" y="25557232"/>
          <a:ext cx="1495425" cy="535995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297655</xdr:colOff>
      <xdr:row>235</xdr:row>
      <xdr:rowOff>130968</xdr:rowOff>
    </xdr:from>
    <xdr:to>
      <xdr:col>7</xdr:col>
      <xdr:colOff>297655</xdr:colOff>
      <xdr:row>239</xdr:row>
      <xdr:rowOff>6732</xdr:rowOff>
    </xdr:to>
    <xdr:pic>
      <xdr:nvPicPr>
        <xdr:cNvPr id="12" name="1 Imagen" descr="SS logo azul.png">
          <a:extLst>
            <a:ext uri="{FF2B5EF4-FFF2-40B4-BE49-F238E27FC236}">
              <a16:creationId xmlns:a16="http://schemas.microsoft.com/office/drawing/2014/main" id="{B830B3BF-AF00-4504-9EFD-2B49ED5D7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03330" y="464343"/>
          <a:ext cx="0" cy="637764"/>
        </a:xfrm>
        <a:prstGeom prst="rect">
          <a:avLst/>
        </a:prstGeom>
      </xdr:spPr>
    </xdr:pic>
    <xdr:clientData/>
  </xdr:twoCellAnchor>
  <xdr:twoCellAnchor editAs="oneCell">
    <xdr:from>
      <xdr:col>2</xdr:col>
      <xdr:colOff>95251</xdr:colOff>
      <xdr:row>235</xdr:row>
      <xdr:rowOff>23812</xdr:rowOff>
    </xdr:from>
    <xdr:to>
      <xdr:col>2</xdr:col>
      <xdr:colOff>95251</xdr:colOff>
      <xdr:row>240</xdr:row>
      <xdr:rowOff>38687</xdr:rowOff>
    </xdr:to>
    <xdr:pic>
      <xdr:nvPicPr>
        <xdr:cNvPr id="13" name="2 Imagen" descr="Gob Jal Negro.png">
          <a:extLst>
            <a:ext uri="{FF2B5EF4-FFF2-40B4-BE49-F238E27FC236}">
              <a16:creationId xmlns:a16="http://schemas.microsoft.com/office/drawing/2014/main" id="{AC94F21D-706B-463B-8548-A9323C2DB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2451" y="357187"/>
          <a:ext cx="0" cy="967375"/>
        </a:xfrm>
        <a:prstGeom prst="rect">
          <a:avLst/>
        </a:prstGeom>
      </xdr:spPr>
    </xdr:pic>
    <xdr:clientData/>
  </xdr:twoCellAnchor>
  <xdr:twoCellAnchor editAs="oneCell">
    <xdr:from>
      <xdr:col>8</xdr:col>
      <xdr:colOff>545821</xdr:colOff>
      <xdr:row>234</xdr:row>
      <xdr:rowOff>221310</xdr:rowOff>
    </xdr:from>
    <xdr:to>
      <xdr:col>9</xdr:col>
      <xdr:colOff>312367</xdr:colOff>
      <xdr:row>238</xdr:row>
      <xdr:rowOff>123825</xdr:rowOff>
    </xdr:to>
    <xdr:pic>
      <xdr:nvPicPr>
        <xdr:cNvPr id="14" name="2 Imagen" descr="Gob Jal Negro.png">
          <a:extLst>
            <a:ext uri="{FF2B5EF4-FFF2-40B4-BE49-F238E27FC236}">
              <a16:creationId xmlns:a16="http://schemas.microsoft.com/office/drawing/2014/main" id="{D0890911-05C3-4385-AC95-FD6717ACC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299171" y="40045335"/>
          <a:ext cx="823821" cy="702615"/>
        </a:xfrm>
        <a:prstGeom prst="rect">
          <a:avLst/>
        </a:prstGeom>
      </xdr:spPr>
    </xdr:pic>
    <xdr:clientData/>
  </xdr:twoCellAnchor>
  <xdr:twoCellAnchor editAs="oneCell">
    <xdr:from>
      <xdr:col>1</xdr:col>
      <xdr:colOff>49639</xdr:colOff>
      <xdr:row>235</xdr:row>
      <xdr:rowOff>76704</xdr:rowOff>
    </xdr:from>
    <xdr:to>
      <xdr:col>2</xdr:col>
      <xdr:colOff>1047349</xdr:colOff>
      <xdr:row>238</xdr:row>
      <xdr:rowOff>156181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46E91F5-ED5B-45AF-97F5-B016360F6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1639" y="40129329"/>
          <a:ext cx="1759710" cy="650977"/>
        </a:xfrm>
        <a:prstGeom prst="rect">
          <a:avLst/>
        </a:prstGeom>
      </xdr:spPr>
    </xdr:pic>
    <xdr:clientData/>
  </xdr:twoCellAnchor>
  <xdr:twoCellAnchor editAs="oneCell">
    <xdr:from>
      <xdr:col>8</xdr:col>
      <xdr:colOff>428625</xdr:colOff>
      <xdr:row>275</xdr:row>
      <xdr:rowOff>107157</xdr:rowOff>
    </xdr:from>
    <xdr:to>
      <xdr:col>8</xdr:col>
      <xdr:colOff>428625</xdr:colOff>
      <xdr:row>278</xdr:row>
      <xdr:rowOff>173421</xdr:rowOff>
    </xdr:to>
    <xdr:pic>
      <xdr:nvPicPr>
        <xdr:cNvPr id="16" name="1 Imagen" descr="SS logo azul.png">
          <a:extLst>
            <a:ext uri="{FF2B5EF4-FFF2-40B4-BE49-F238E27FC236}">
              <a16:creationId xmlns:a16="http://schemas.microsoft.com/office/drawing/2014/main" id="{D6634DCA-DE97-4CC6-B804-CAF1B40D1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15150" y="535782"/>
          <a:ext cx="0" cy="637764"/>
        </a:xfrm>
        <a:prstGeom prst="rect">
          <a:avLst/>
        </a:prstGeom>
      </xdr:spPr>
    </xdr:pic>
    <xdr:clientData/>
  </xdr:twoCellAnchor>
  <xdr:twoCellAnchor editAs="oneCell">
    <xdr:from>
      <xdr:col>9</xdr:col>
      <xdr:colOff>361950</xdr:colOff>
      <xdr:row>275</xdr:row>
      <xdr:rowOff>47624</xdr:rowOff>
    </xdr:from>
    <xdr:to>
      <xdr:col>10</xdr:col>
      <xdr:colOff>288994</xdr:colOff>
      <xdr:row>279</xdr:row>
      <xdr:rowOff>24038</xdr:rowOff>
    </xdr:to>
    <xdr:pic>
      <xdr:nvPicPr>
        <xdr:cNvPr id="17" name="2 Imagen" descr="Gob Jal Negro.png">
          <a:extLst>
            <a:ext uri="{FF2B5EF4-FFF2-40B4-BE49-F238E27FC236}">
              <a16:creationId xmlns:a16="http://schemas.microsoft.com/office/drawing/2014/main" id="{323FE64F-9A60-45C3-A142-77A3A63AC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172575" y="48148874"/>
          <a:ext cx="689044" cy="738414"/>
        </a:xfrm>
        <a:prstGeom prst="rect">
          <a:avLst/>
        </a:prstGeom>
      </xdr:spPr>
    </xdr:pic>
    <xdr:clientData/>
  </xdr:twoCellAnchor>
  <xdr:twoCellAnchor editAs="oneCell">
    <xdr:from>
      <xdr:col>1</xdr:col>
      <xdr:colOff>261034</xdr:colOff>
      <xdr:row>274</xdr:row>
      <xdr:rowOff>228600</xdr:rowOff>
    </xdr:from>
    <xdr:to>
      <xdr:col>2</xdr:col>
      <xdr:colOff>1199818</xdr:colOff>
      <xdr:row>278</xdr:row>
      <xdr:rowOff>19051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7CA635E2-BE96-4C04-9A9D-9FE338C69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23034" y="48091725"/>
          <a:ext cx="1700784" cy="600076"/>
        </a:xfrm>
        <a:prstGeom prst="rect">
          <a:avLst/>
        </a:prstGeom>
      </xdr:spPr>
    </xdr:pic>
    <xdr:clientData/>
  </xdr:twoCellAnchor>
  <xdr:twoCellAnchor editAs="oneCell">
    <xdr:from>
      <xdr:col>7</xdr:col>
      <xdr:colOff>444500</xdr:colOff>
      <xdr:row>322</xdr:row>
      <xdr:rowOff>0</xdr:rowOff>
    </xdr:from>
    <xdr:to>
      <xdr:col>7</xdr:col>
      <xdr:colOff>444500</xdr:colOff>
      <xdr:row>325</xdr:row>
      <xdr:rowOff>60972</xdr:rowOff>
    </xdr:to>
    <xdr:pic>
      <xdr:nvPicPr>
        <xdr:cNvPr id="19" name="1 Imagen" descr="SS logo azul.png">
          <a:extLst>
            <a:ext uri="{FF2B5EF4-FFF2-40B4-BE49-F238E27FC236}">
              <a16:creationId xmlns:a16="http://schemas.microsoft.com/office/drawing/2014/main" id="{8FB76F27-23AE-4609-BAA0-E08923D21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54975" y="390525"/>
          <a:ext cx="0" cy="632472"/>
        </a:xfrm>
        <a:prstGeom prst="rect">
          <a:avLst/>
        </a:prstGeom>
      </xdr:spPr>
    </xdr:pic>
    <xdr:clientData/>
  </xdr:twoCellAnchor>
  <xdr:twoCellAnchor editAs="oneCell">
    <xdr:from>
      <xdr:col>1</xdr:col>
      <xdr:colOff>148167</xdr:colOff>
      <xdr:row>322</xdr:row>
      <xdr:rowOff>0</xdr:rowOff>
    </xdr:from>
    <xdr:to>
      <xdr:col>1</xdr:col>
      <xdr:colOff>148167</xdr:colOff>
      <xdr:row>327</xdr:row>
      <xdr:rowOff>12232</xdr:rowOff>
    </xdr:to>
    <xdr:pic>
      <xdr:nvPicPr>
        <xdr:cNvPr id="20" name="2 Imagen" descr="Gob Jal Negro.png">
          <a:extLst>
            <a:ext uri="{FF2B5EF4-FFF2-40B4-BE49-F238E27FC236}">
              <a16:creationId xmlns:a16="http://schemas.microsoft.com/office/drawing/2014/main" id="{6B212664-8826-4360-A9D4-EB94430C4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9617" y="390525"/>
          <a:ext cx="0" cy="964732"/>
        </a:xfrm>
        <a:prstGeom prst="rect">
          <a:avLst/>
        </a:prstGeom>
      </xdr:spPr>
    </xdr:pic>
    <xdr:clientData/>
  </xdr:twoCellAnchor>
  <xdr:twoCellAnchor editAs="oneCell">
    <xdr:from>
      <xdr:col>8</xdr:col>
      <xdr:colOff>862014</xdr:colOff>
      <xdr:row>322</xdr:row>
      <xdr:rowOff>133350</xdr:rowOff>
    </xdr:from>
    <xdr:to>
      <xdr:col>9</xdr:col>
      <xdr:colOff>476251</xdr:colOff>
      <xdr:row>325</xdr:row>
      <xdr:rowOff>87491</xdr:rowOff>
    </xdr:to>
    <xdr:pic>
      <xdr:nvPicPr>
        <xdr:cNvPr id="21" name="2 Imagen" descr="Gob Jal Negro.png">
          <a:extLst>
            <a:ext uri="{FF2B5EF4-FFF2-40B4-BE49-F238E27FC236}">
              <a16:creationId xmlns:a16="http://schemas.microsoft.com/office/drawing/2014/main" id="{7AB9CD7E-8397-498E-8A26-F6B61D50B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615364" y="56159400"/>
          <a:ext cx="671512" cy="544691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321</xdr:row>
      <xdr:rowOff>123825</xdr:rowOff>
    </xdr:from>
    <xdr:to>
      <xdr:col>3</xdr:col>
      <xdr:colOff>25444</xdr:colOff>
      <xdr:row>325</xdr:row>
      <xdr:rowOff>18778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257949E8-5B1C-42A1-95F3-10D34A59F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71550" y="55949850"/>
          <a:ext cx="1854244" cy="68552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371</xdr:row>
      <xdr:rowOff>74083</xdr:rowOff>
    </xdr:from>
    <xdr:to>
      <xdr:col>8</xdr:col>
      <xdr:colOff>0</xdr:colOff>
      <xdr:row>374</xdr:row>
      <xdr:rowOff>147756</xdr:rowOff>
    </xdr:to>
    <xdr:pic>
      <xdr:nvPicPr>
        <xdr:cNvPr id="23" name="1 Imagen" descr="SS logo azul.png">
          <a:extLst>
            <a:ext uri="{FF2B5EF4-FFF2-40B4-BE49-F238E27FC236}">
              <a16:creationId xmlns:a16="http://schemas.microsoft.com/office/drawing/2014/main" id="{A75BF375-BF03-4307-9DD4-17BAFE33A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05625" y="426508"/>
          <a:ext cx="0" cy="654698"/>
        </a:xfrm>
        <a:prstGeom prst="rect">
          <a:avLst/>
        </a:prstGeom>
      </xdr:spPr>
    </xdr:pic>
    <xdr:clientData/>
  </xdr:twoCellAnchor>
  <xdr:twoCellAnchor editAs="oneCell">
    <xdr:from>
      <xdr:col>3</xdr:col>
      <xdr:colOff>71438</xdr:colOff>
      <xdr:row>370</xdr:row>
      <xdr:rowOff>71438</xdr:rowOff>
    </xdr:from>
    <xdr:to>
      <xdr:col>3</xdr:col>
      <xdr:colOff>71438</xdr:colOff>
      <xdr:row>375</xdr:row>
      <xdr:rowOff>59765</xdr:rowOff>
    </xdr:to>
    <xdr:pic>
      <xdr:nvPicPr>
        <xdr:cNvPr id="24" name="2 Imagen" descr="Gob Jal Negro.png">
          <a:extLst>
            <a:ext uri="{FF2B5EF4-FFF2-40B4-BE49-F238E27FC236}">
              <a16:creationId xmlns:a16="http://schemas.microsoft.com/office/drawing/2014/main" id="{F027D868-F4D3-4EC8-8949-71FB87AFC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1538" y="223838"/>
          <a:ext cx="0" cy="940827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</xdr:colOff>
      <xdr:row>370</xdr:row>
      <xdr:rowOff>146051</xdr:rowOff>
    </xdr:from>
    <xdr:to>
      <xdr:col>8</xdr:col>
      <xdr:colOff>600075</xdr:colOff>
      <xdr:row>374</xdr:row>
      <xdr:rowOff>34924</xdr:rowOff>
    </xdr:to>
    <xdr:pic>
      <xdr:nvPicPr>
        <xdr:cNvPr id="25" name="2 Imagen" descr="Gob Jal Negro.png">
          <a:extLst>
            <a:ext uri="{FF2B5EF4-FFF2-40B4-BE49-F238E27FC236}">
              <a16:creationId xmlns:a16="http://schemas.microsoft.com/office/drawing/2014/main" id="{BB09CC2B-6824-4BAB-AB77-7B9E71EE8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767637" y="64944626"/>
          <a:ext cx="585788" cy="546098"/>
        </a:xfrm>
        <a:prstGeom prst="rect">
          <a:avLst/>
        </a:prstGeom>
      </xdr:spPr>
    </xdr:pic>
    <xdr:clientData/>
  </xdr:twoCellAnchor>
  <xdr:twoCellAnchor editAs="oneCell">
    <xdr:from>
      <xdr:col>1</xdr:col>
      <xdr:colOff>227255</xdr:colOff>
      <xdr:row>370</xdr:row>
      <xdr:rowOff>93713</xdr:rowOff>
    </xdr:from>
    <xdr:to>
      <xdr:col>2</xdr:col>
      <xdr:colOff>1049580</xdr:colOff>
      <xdr:row>373</xdr:row>
      <xdr:rowOff>79217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29BC921D-78CC-4521-A5E6-1B313F8BB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89255" y="64892288"/>
          <a:ext cx="1584325" cy="49032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371</xdr:row>
      <xdr:rowOff>74083</xdr:rowOff>
    </xdr:from>
    <xdr:to>
      <xdr:col>8</xdr:col>
      <xdr:colOff>0</xdr:colOff>
      <xdr:row>374</xdr:row>
      <xdr:rowOff>147756</xdr:rowOff>
    </xdr:to>
    <xdr:pic>
      <xdr:nvPicPr>
        <xdr:cNvPr id="27" name="1 Imagen" descr="SS logo azul.png">
          <a:extLst>
            <a:ext uri="{FF2B5EF4-FFF2-40B4-BE49-F238E27FC236}">
              <a16:creationId xmlns:a16="http://schemas.microsoft.com/office/drawing/2014/main" id="{7032A643-3C20-4D93-BDB4-E8275CB59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05625" y="426508"/>
          <a:ext cx="0" cy="654698"/>
        </a:xfrm>
        <a:prstGeom prst="rect">
          <a:avLst/>
        </a:prstGeom>
      </xdr:spPr>
    </xdr:pic>
    <xdr:clientData/>
  </xdr:twoCellAnchor>
  <xdr:twoCellAnchor editAs="oneCell">
    <xdr:from>
      <xdr:col>3</xdr:col>
      <xdr:colOff>71438</xdr:colOff>
      <xdr:row>370</xdr:row>
      <xdr:rowOff>71438</xdr:rowOff>
    </xdr:from>
    <xdr:to>
      <xdr:col>3</xdr:col>
      <xdr:colOff>71438</xdr:colOff>
      <xdr:row>375</xdr:row>
      <xdr:rowOff>59765</xdr:rowOff>
    </xdr:to>
    <xdr:pic>
      <xdr:nvPicPr>
        <xdr:cNvPr id="28" name="2 Imagen" descr="Gob Jal Negro.png">
          <a:extLst>
            <a:ext uri="{FF2B5EF4-FFF2-40B4-BE49-F238E27FC236}">
              <a16:creationId xmlns:a16="http://schemas.microsoft.com/office/drawing/2014/main" id="{9C2028DD-B911-4464-8F7A-B0472423A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1538" y="223838"/>
          <a:ext cx="0" cy="940827"/>
        </a:xfrm>
        <a:prstGeom prst="rect">
          <a:avLst/>
        </a:prstGeom>
      </xdr:spPr>
    </xdr:pic>
    <xdr:clientData/>
  </xdr:twoCellAnchor>
  <xdr:twoCellAnchor editAs="oneCell">
    <xdr:from>
      <xdr:col>2</xdr:col>
      <xdr:colOff>2909455</xdr:colOff>
      <xdr:row>453</xdr:row>
      <xdr:rowOff>1</xdr:rowOff>
    </xdr:from>
    <xdr:to>
      <xdr:col>3</xdr:col>
      <xdr:colOff>4330</xdr:colOff>
      <xdr:row>455</xdr:row>
      <xdr:rowOff>176794</xdr:rowOff>
    </xdr:to>
    <xdr:pic>
      <xdr:nvPicPr>
        <xdr:cNvPr id="29" name="1 Imagen" descr="SS logo azul.png">
          <a:extLst>
            <a:ext uri="{FF2B5EF4-FFF2-40B4-BE49-F238E27FC236}">
              <a16:creationId xmlns:a16="http://schemas.microsoft.com/office/drawing/2014/main" id="{3A605885-5BC1-4BD7-A82F-9A7E08CC1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95630" y="390526"/>
          <a:ext cx="0" cy="557793"/>
        </a:xfrm>
        <a:prstGeom prst="rect">
          <a:avLst/>
        </a:prstGeom>
      </xdr:spPr>
    </xdr:pic>
    <xdr:clientData/>
  </xdr:twoCellAnchor>
  <xdr:twoCellAnchor editAs="oneCell">
    <xdr:from>
      <xdr:col>3</xdr:col>
      <xdr:colOff>776287</xdr:colOff>
      <xdr:row>454</xdr:row>
      <xdr:rowOff>144572</xdr:rowOff>
    </xdr:from>
    <xdr:to>
      <xdr:col>3</xdr:col>
      <xdr:colOff>776287</xdr:colOff>
      <xdr:row>456</xdr:row>
      <xdr:rowOff>131330</xdr:rowOff>
    </xdr:to>
    <xdr:pic>
      <xdr:nvPicPr>
        <xdr:cNvPr id="31" name="1 Imagen" descr="SS logo azul.png">
          <a:extLst>
            <a:ext uri="{FF2B5EF4-FFF2-40B4-BE49-F238E27FC236}">
              <a16:creationId xmlns:a16="http://schemas.microsoft.com/office/drawing/2014/main" id="{5A7B1AC0-7D29-4F6E-9683-08BF90012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10462" y="725597"/>
          <a:ext cx="0" cy="367758"/>
        </a:xfrm>
        <a:prstGeom prst="rect">
          <a:avLst/>
        </a:prstGeom>
      </xdr:spPr>
    </xdr:pic>
    <xdr:clientData/>
  </xdr:twoCellAnchor>
  <xdr:twoCellAnchor editAs="oneCell">
    <xdr:from>
      <xdr:col>2</xdr:col>
      <xdr:colOff>2909455</xdr:colOff>
      <xdr:row>453</xdr:row>
      <xdr:rowOff>1</xdr:rowOff>
    </xdr:from>
    <xdr:to>
      <xdr:col>3</xdr:col>
      <xdr:colOff>4330</xdr:colOff>
      <xdr:row>455</xdr:row>
      <xdr:rowOff>186319</xdr:rowOff>
    </xdr:to>
    <xdr:pic>
      <xdr:nvPicPr>
        <xdr:cNvPr id="33" name="1 Imagen" descr="SS logo azul.png">
          <a:extLst>
            <a:ext uri="{FF2B5EF4-FFF2-40B4-BE49-F238E27FC236}">
              <a16:creationId xmlns:a16="http://schemas.microsoft.com/office/drawing/2014/main" id="{D7D946DD-258F-48B6-99ED-5FA647174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95630" y="390526"/>
          <a:ext cx="0" cy="567318"/>
        </a:xfrm>
        <a:prstGeom prst="rect">
          <a:avLst/>
        </a:prstGeom>
      </xdr:spPr>
    </xdr:pic>
    <xdr:clientData/>
  </xdr:twoCellAnchor>
  <xdr:twoCellAnchor editAs="oneCell">
    <xdr:from>
      <xdr:col>7</xdr:col>
      <xdr:colOff>342900</xdr:colOff>
      <xdr:row>453</xdr:row>
      <xdr:rowOff>161923</xdr:rowOff>
    </xdr:from>
    <xdr:to>
      <xdr:col>7</xdr:col>
      <xdr:colOff>1028700</xdr:colOff>
      <xdr:row>456</xdr:row>
      <xdr:rowOff>187732</xdr:rowOff>
    </xdr:to>
    <xdr:pic>
      <xdr:nvPicPr>
        <xdr:cNvPr id="35" name="2 Imagen" descr="Gob Jal Negro.png">
          <a:extLst>
            <a:ext uri="{FF2B5EF4-FFF2-40B4-BE49-F238E27FC236}">
              <a16:creationId xmlns:a16="http://schemas.microsoft.com/office/drawing/2014/main" id="{5F8F14F5-52A3-4350-97D7-2EB5D790C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772275" y="79419448"/>
          <a:ext cx="685800" cy="606834"/>
        </a:xfrm>
        <a:prstGeom prst="rect">
          <a:avLst/>
        </a:prstGeom>
      </xdr:spPr>
    </xdr:pic>
    <xdr:clientData/>
  </xdr:twoCellAnchor>
  <xdr:twoCellAnchor editAs="oneCell">
    <xdr:from>
      <xdr:col>1</xdr:col>
      <xdr:colOff>152399</xdr:colOff>
      <xdr:row>454</xdr:row>
      <xdr:rowOff>43368</xdr:rowOff>
    </xdr:from>
    <xdr:to>
      <xdr:col>2</xdr:col>
      <xdr:colOff>990600</xdr:colOff>
      <xdr:row>457</xdr:row>
      <xdr:rowOff>44247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80E18220-8832-4834-BC84-88D9421BA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14399" y="79491393"/>
          <a:ext cx="1600201" cy="5819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13</xdr:row>
      <xdr:rowOff>0</xdr:rowOff>
    </xdr:from>
    <xdr:ext cx="5324475" cy="485775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4ED4B4BD-EEB6-468C-844B-ADB5F5E7382B}"/>
            </a:ext>
          </a:extLst>
        </xdr:cNvPr>
        <xdr:cNvSpPr/>
      </xdr:nvSpPr>
      <xdr:spPr>
        <a:xfrm>
          <a:off x="1000125" y="2486025"/>
          <a:ext cx="5324475" cy="48577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800" b="1" i="0" u="none" strike="noStrike" kern="0" cap="all" spc="0" normalizeH="0" baseline="0" noProof="0">
              <a:ln w="0"/>
              <a:gradFill flip="none">
                <a:gsLst>
                  <a:gs pos="0">
                    <a:srgbClr val="4F81BD">
                      <a:tint val="75000"/>
                      <a:shade val="75000"/>
                      <a:satMod val="170000"/>
                    </a:srgbClr>
                  </a:gs>
                  <a:gs pos="49000">
                    <a:srgbClr val="4F81BD">
                      <a:tint val="88000"/>
                      <a:shade val="65000"/>
                      <a:satMod val="172000"/>
                    </a:srgbClr>
                  </a:gs>
                  <a:gs pos="50000">
                    <a:srgbClr val="4F81BD">
                      <a:shade val="65000"/>
                      <a:satMod val="130000"/>
                    </a:srgbClr>
                  </a:gs>
                  <a:gs pos="92000">
                    <a:srgbClr val="4F81BD">
                      <a:shade val="50000"/>
                      <a:satMod val="120000"/>
                    </a:srgbClr>
                  </a:gs>
                  <a:gs pos="100000">
                    <a:srgbClr val="4F81BD">
                      <a:shade val="48000"/>
                      <a:satMod val="120000"/>
                    </a:srgb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  <a:uLnTx/>
              <a:uFillTx/>
            </a:rPr>
            <a:t>SIN AUTORIZACIÓN PARA EJERCER</a:t>
          </a:r>
        </a:p>
      </xdr:txBody>
    </xdr:sp>
    <xdr:clientData/>
  </xdr:oneCellAnchor>
  <xdr:twoCellAnchor editAs="oneCell">
    <xdr:from>
      <xdr:col>1</xdr:col>
      <xdr:colOff>28575</xdr:colOff>
      <xdr:row>1</xdr:row>
      <xdr:rowOff>28576</xdr:rowOff>
    </xdr:from>
    <xdr:to>
      <xdr:col>1</xdr:col>
      <xdr:colOff>1461290</xdr:colOff>
      <xdr:row>3</xdr:row>
      <xdr:rowOff>161926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B72BAE-71BC-446F-8BC5-C236A1C5A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0575" y="219076"/>
          <a:ext cx="1432715" cy="514350"/>
        </a:xfrm>
        <a:prstGeom prst="rect">
          <a:avLst/>
        </a:prstGeom>
      </xdr:spPr>
    </xdr:pic>
    <xdr:clientData/>
  </xdr:twoCellAnchor>
  <xdr:oneCellAnchor>
    <xdr:from>
      <xdr:col>1</xdr:col>
      <xdr:colOff>495300</xdr:colOff>
      <xdr:row>57</xdr:row>
      <xdr:rowOff>0</xdr:rowOff>
    </xdr:from>
    <xdr:ext cx="5324475" cy="485775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9D544E78-2CEE-4C6D-A864-72300DDC081C}"/>
            </a:ext>
          </a:extLst>
        </xdr:cNvPr>
        <xdr:cNvSpPr/>
      </xdr:nvSpPr>
      <xdr:spPr>
        <a:xfrm>
          <a:off x="866775" y="2676525"/>
          <a:ext cx="5324475" cy="48577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800" b="1" i="0" u="none" strike="noStrike" kern="0" cap="all" spc="0" normalizeH="0" baseline="0" noProof="0">
              <a:ln w="0"/>
              <a:gradFill flip="none">
                <a:gsLst>
                  <a:gs pos="0">
                    <a:srgbClr val="4F81BD">
                      <a:tint val="75000"/>
                      <a:shade val="75000"/>
                      <a:satMod val="170000"/>
                    </a:srgbClr>
                  </a:gs>
                  <a:gs pos="49000">
                    <a:srgbClr val="4F81BD">
                      <a:tint val="88000"/>
                      <a:shade val="65000"/>
                      <a:satMod val="172000"/>
                    </a:srgbClr>
                  </a:gs>
                  <a:gs pos="50000">
                    <a:srgbClr val="4F81BD">
                      <a:shade val="65000"/>
                      <a:satMod val="130000"/>
                    </a:srgbClr>
                  </a:gs>
                  <a:gs pos="92000">
                    <a:srgbClr val="4F81BD">
                      <a:shade val="50000"/>
                      <a:satMod val="120000"/>
                    </a:srgbClr>
                  </a:gs>
                  <a:gs pos="100000">
                    <a:srgbClr val="4F81BD">
                      <a:shade val="48000"/>
                      <a:satMod val="120000"/>
                    </a:srgb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  <a:uLnTx/>
              <a:uFillTx/>
            </a:rPr>
            <a:t>SIN AUTORIZACIÓN PARA EJERCER</a:t>
          </a:r>
        </a:p>
      </xdr:txBody>
    </xdr:sp>
    <xdr:clientData/>
  </xdr:oneCellAnchor>
  <xdr:twoCellAnchor editAs="oneCell">
    <xdr:from>
      <xdr:col>1</xdr:col>
      <xdr:colOff>85725</xdr:colOff>
      <xdr:row>44</xdr:row>
      <xdr:rowOff>66676</xdr:rowOff>
    </xdr:from>
    <xdr:to>
      <xdr:col>2</xdr:col>
      <xdr:colOff>57150</xdr:colOff>
      <xdr:row>47</xdr:row>
      <xdr:rowOff>34725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E5C9CB3-5284-488B-85A4-569AE4B3A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257176"/>
          <a:ext cx="1476375" cy="539549"/>
        </a:xfrm>
        <a:prstGeom prst="rect">
          <a:avLst/>
        </a:prstGeom>
      </xdr:spPr>
    </xdr:pic>
    <xdr:clientData/>
  </xdr:twoCellAnchor>
  <xdr:twoCellAnchor editAs="oneCell">
    <xdr:from>
      <xdr:col>4</xdr:col>
      <xdr:colOff>495300</xdr:colOff>
      <xdr:row>44</xdr:row>
      <xdr:rowOff>180975</xdr:rowOff>
    </xdr:from>
    <xdr:to>
      <xdr:col>4</xdr:col>
      <xdr:colOff>1181100</xdr:colOff>
      <xdr:row>48</xdr:row>
      <xdr:rowOff>16284</xdr:rowOff>
    </xdr:to>
    <xdr:pic>
      <xdr:nvPicPr>
        <xdr:cNvPr id="6" name="2 Imagen" descr="Gob Jal Negro.png">
          <a:extLst>
            <a:ext uri="{FF2B5EF4-FFF2-40B4-BE49-F238E27FC236}">
              <a16:creationId xmlns:a16="http://schemas.microsoft.com/office/drawing/2014/main" id="{37128BCD-BDCD-42E6-A16D-EF5637F7E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67325" y="8696325"/>
          <a:ext cx="685800" cy="606834"/>
        </a:xfrm>
        <a:prstGeom prst="rect">
          <a:avLst/>
        </a:prstGeom>
      </xdr:spPr>
    </xdr:pic>
    <xdr:clientData/>
  </xdr:twoCellAnchor>
  <xdr:twoCellAnchor editAs="oneCell">
    <xdr:from>
      <xdr:col>4</xdr:col>
      <xdr:colOff>657225</xdr:colOff>
      <xdr:row>1</xdr:row>
      <xdr:rowOff>114300</xdr:rowOff>
    </xdr:from>
    <xdr:to>
      <xdr:col>4</xdr:col>
      <xdr:colOff>1343025</xdr:colOff>
      <xdr:row>4</xdr:row>
      <xdr:rowOff>140109</xdr:rowOff>
    </xdr:to>
    <xdr:pic>
      <xdr:nvPicPr>
        <xdr:cNvPr id="7" name="2 Imagen" descr="Gob Jal Negro.png">
          <a:extLst>
            <a:ext uri="{FF2B5EF4-FFF2-40B4-BE49-F238E27FC236}">
              <a16:creationId xmlns:a16="http://schemas.microsoft.com/office/drawing/2014/main" id="{47E958DE-45A6-449E-8312-031C42FFE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29250" y="304800"/>
          <a:ext cx="685800" cy="6068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791441</xdr:colOff>
      <xdr:row>4</xdr:row>
      <xdr:rowOff>34062</xdr:rowOff>
    </xdr:from>
    <xdr:to>
      <xdr:col>6</xdr:col>
      <xdr:colOff>1358611</xdr:colOff>
      <xdr:row>6</xdr:row>
      <xdr:rowOff>109105</xdr:rowOff>
    </xdr:to>
    <xdr:pic>
      <xdr:nvPicPr>
        <xdr:cNvPr id="8" name="2 Imagen" descr="Gob Jal Negro.png">
          <a:extLst>
            <a:ext uri="{FF2B5EF4-FFF2-40B4-BE49-F238E27FC236}">
              <a16:creationId xmlns:a16="http://schemas.microsoft.com/office/drawing/2014/main" id="{E88F76B5-E09C-4C1E-9D4E-40C17883E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11266" y="805587"/>
          <a:ext cx="567170" cy="456043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7</xdr:row>
      <xdr:rowOff>0</xdr:rowOff>
    </xdr:from>
    <xdr:ext cx="342900" cy="342900"/>
    <xdr:sp macro="" textlink="">
      <xdr:nvSpPr>
        <xdr:cNvPr id="9" name="Shape 4" descr="Resultado de imagen para GOBIERNO DEL ESTADO DE JALISCO">
          <a:extLst>
            <a:ext uri="{FF2B5EF4-FFF2-40B4-BE49-F238E27FC236}">
              <a16:creationId xmlns:a16="http://schemas.microsoft.com/office/drawing/2014/main" id="{D9E33133-2BBD-4880-AABC-F902523454D4}"/>
            </a:ext>
          </a:extLst>
        </xdr:cNvPr>
        <xdr:cNvSpPr/>
      </xdr:nvSpPr>
      <xdr:spPr>
        <a:xfrm>
          <a:off x="2714625" y="10591800"/>
          <a:ext cx="3429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7</xdr:row>
      <xdr:rowOff>0</xdr:rowOff>
    </xdr:from>
    <xdr:ext cx="342900" cy="342900"/>
    <xdr:sp macro="" textlink="">
      <xdr:nvSpPr>
        <xdr:cNvPr id="10" name="Shape 4" descr="Resultado de imagen para GOBIERNO DEL ESTADO DE JALISCO">
          <a:extLst>
            <a:ext uri="{FF2B5EF4-FFF2-40B4-BE49-F238E27FC236}">
              <a16:creationId xmlns:a16="http://schemas.microsoft.com/office/drawing/2014/main" id="{529FF5B6-532B-4FC0-A011-4B93D88B6AB4}"/>
            </a:ext>
          </a:extLst>
        </xdr:cNvPr>
        <xdr:cNvSpPr/>
      </xdr:nvSpPr>
      <xdr:spPr>
        <a:xfrm>
          <a:off x="2714625" y="10591800"/>
          <a:ext cx="3429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twoCellAnchor editAs="oneCell">
    <xdr:from>
      <xdr:col>1</xdr:col>
      <xdr:colOff>45798</xdr:colOff>
      <xdr:row>3</xdr:row>
      <xdr:rowOff>57149</xdr:rowOff>
    </xdr:from>
    <xdr:to>
      <xdr:col>3</xdr:col>
      <xdr:colOff>515394</xdr:colOff>
      <xdr:row>6</xdr:row>
      <xdr:rowOff>85820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3878A7A-39EB-4F69-BA11-1E63DA9DB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7798" y="638174"/>
          <a:ext cx="1688796" cy="600171"/>
        </a:xfrm>
        <a:prstGeom prst="rect">
          <a:avLst/>
        </a:prstGeom>
      </xdr:spPr>
    </xdr:pic>
    <xdr:clientData/>
  </xdr:twoCellAnchor>
  <xdr:oneCellAnchor>
    <xdr:from>
      <xdr:col>2</xdr:col>
      <xdr:colOff>504825</xdr:colOff>
      <xdr:row>15</xdr:row>
      <xdr:rowOff>142875</xdr:rowOff>
    </xdr:from>
    <xdr:ext cx="4502727" cy="843693"/>
    <xdr:sp macro="" textlink="">
      <xdr:nvSpPr>
        <xdr:cNvPr id="12" name="6 Rectángulo">
          <a:extLst>
            <a:ext uri="{FF2B5EF4-FFF2-40B4-BE49-F238E27FC236}">
              <a16:creationId xmlns:a16="http://schemas.microsoft.com/office/drawing/2014/main" id="{D87D2703-6D3B-43E6-867D-EBAC4ED3CAF7}"/>
            </a:ext>
          </a:extLst>
        </xdr:cNvPr>
        <xdr:cNvSpPr/>
      </xdr:nvSpPr>
      <xdr:spPr>
        <a:xfrm>
          <a:off x="1962150" y="3381375"/>
          <a:ext cx="4502727" cy="84369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24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no</a:t>
          </a:r>
          <a:r>
            <a:rPr lang="es-ES" sz="2400" b="1" cap="all" spc="0" baseline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 se realizaron obras en el ejercicio 2022</a:t>
          </a:r>
          <a:endParaRPr lang="es-ES" sz="24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.lap/Desktop/CENTRINF/Ci2002/Ingresos/Presupuesto%20de%20Ingresos/ESTADOS%20FINANCIEROS%202000/Septiembre/CUENTA%20PUBLICA%20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AAVILAV/C/Presup2000/comantepyautorizado02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THA/C/PRESUP98/NIVRES/U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tha/c/PRESUP98/FINANZAS98/SF-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oria_int/subsidio/Documents%20and%20Settings/Lchavez/Mis%20documentos/2004/Lchr%202004/PRESUPUESTO/BD/BD%20ACUERDOS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olo/Mis%20documentos/1.-%20POLO/00.-%20SEFIN/e).-%20Presupuesto%202010/1.-%20POLO/00.-%20SEFIN/e).-%20Presupuesto%202010/01%20PRESUPUESTO%202010%20(CEDULAS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AVILAV/C/PRESUP99/finanzas99/estr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AAVILAV/C/PRESUP98/nivres/CAPI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AAVILAV/C/Presup2000/CAPIT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.-%20PRESUPUESTO/2007/01.-%20BD%20MUEG%20$%2049,933,100,000%20%20GAB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/06.-%20JUN%20'07/06.-%20BD%20Av%20x%20Cve%20JUN%20al%2002-Jul-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olo/Mis%20documentos/1.-%20POLO/00.-%20SEFIN/e).-%20Presupuesto%202010/1.-%20POLO/10.-%20DGAI_Jose%20Luis%20Velasco%20G&#243;mez/01.-%20BD%20MUEG%20$%2049,933,100,000%20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proyecto"/>
      <sheetName val="u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-0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 2003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 PG X EJE GOB"/>
      <sheetName val="PRESUP X PROGRAMAS $"/>
      <sheetName val="PRESUP X PG y DEP"/>
      <sheetName val="PRESUP X CAPITULO"/>
      <sheetName val="UNID RESP X CAP GTO (SEFIN)"/>
      <sheetName val="SEFIN X PY"/>
      <sheetName val="PRESUP SEFIN X PROY CG PG UR"/>
      <sheetName val="ESTRUCT PROGRAM DESAGREGADA '09"/>
      <sheetName val="ESTRUCT PROGRAM DESAGREGADA_CED"/>
      <sheetName val="ORGANISMOS__UEG 2010"/>
      <sheetName val="COMPARA 2000-2005"/>
      <sheetName val="CATALOGO  PRESUP X U.P. y P.I."/>
      <sheetName val="CATALOGO  PRESUP X UP y UR"/>
      <sheetName val="Hoja3"/>
      <sheetName val="PADRON ORGANISMOS X OBJ GTO"/>
    </sheetNames>
    <sheetDataSet>
      <sheetData sheetId="0">
        <row r="7">
          <cell r="A7" t="str">
            <v>PROG GOB</v>
          </cell>
          <cell r="B7" t="str">
            <v>EJE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>
            <v>1</v>
          </cell>
          <cell r="C8" t="str">
            <v>Desarrollo Productivo del Campo</v>
          </cell>
          <cell r="D8">
            <v>298132270</v>
          </cell>
        </row>
        <row r="9">
          <cell r="A9">
            <v>2</v>
          </cell>
          <cell r="B9">
            <v>1</v>
          </cell>
          <cell r="C9" t="str">
            <v>Ciencia y Tecnología para el Desarrollo</v>
          </cell>
          <cell r="D9">
            <v>217090750</v>
          </cell>
        </row>
        <row r="10">
          <cell r="A10">
            <v>3</v>
          </cell>
          <cell r="B10">
            <v>1</v>
          </cell>
          <cell r="C10" t="str">
            <v>Fomento a la Industria, Comercio y Servicios</v>
          </cell>
          <cell r="D10">
            <v>448304494</v>
          </cell>
        </row>
        <row r="11">
          <cell r="A11">
            <v>4</v>
          </cell>
          <cell r="B11">
            <v>1</v>
          </cell>
          <cell r="C11" t="str">
            <v>Desarrollo de Infraestructura Productiva</v>
          </cell>
          <cell r="D11">
            <v>3375154453</v>
          </cell>
        </row>
        <row r="12">
          <cell r="A12">
            <v>5</v>
          </cell>
          <cell r="B12">
            <v>1</v>
          </cell>
          <cell r="C12" t="str">
            <v>Desarrollo y Fomento al Turismo</v>
          </cell>
          <cell r="D12">
            <v>186993440</v>
          </cell>
        </row>
        <row r="13">
          <cell r="A13">
            <v>6</v>
          </cell>
          <cell r="B13">
            <v>1</v>
          </cell>
          <cell r="C13" t="str">
            <v>Generación de Empleo y Seguridad Laboral</v>
          </cell>
          <cell r="D13">
            <v>113279200</v>
          </cell>
        </row>
        <row r="14">
          <cell r="A14">
            <v>7</v>
          </cell>
          <cell r="B14">
            <v>2</v>
          </cell>
          <cell r="C14" t="str">
            <v>Educación y Deporte para una Vida Digna</v>
          </cell>
          <cell r="D14">
            <v>25961474054</v>
          </cell>
        </row>
        <row r="15">
          <cell r="A15">
            <v>8</v>
          </cell>
          <cell r="B15">
            <v>2</v>
          </cell>
          <cell r="C15" t="str">
            <v>Protección y Atención Integral a la Salud</v>
          </cell>
          <cell r="D15">
            <v>4976699003</v>
          </cell>
        </row>
        <row r="16">
          <cell r="A16">
            <v>9</v>
          </cell>
          <cell r="B16">
            <v>2</v>
          </cell>
          <cell r="C16" t="str">
            <v>Desarrollo y Fomento a la Cultura</v>
          </cell>
          <cell r="D16">
            <v>318752844</v>
          </cell>
        </row>
        <row r="17">
          <cell r="A17">
            <v>10</v>
          </cell>
          <cell r="B17">
            <v>2</v>
          </cell>
          <cell r="C17" t="str">
            <v>Desarrollo Humano y Social Sustentable</v>
          </cell>
          <cell r="D17">
            <v>1452708206</v>
          </cell>
        </row>
        <row r="18">
          <cell r="A18">
            <v>11</v>
          </cell>
          <cell r="B18">
            <v>2</v>
          </cell>
          <cell r="C18" t="str">
            <v>Preservación y Restauración del Medio Ambiente</v>
          </cell>
          <cell r="D18">
            <v>97794890</v>
          </cell>
        </row>
        <row r="19">
          <cell r="A19">
            <v>12</v>
          </cell>
          <cell r="B19">
            <v>3</v>
          </cell>
          <cell r="C19" t="str">
            <v>Procuración de Justicia</v>
          </cell>
          <cell r="D19">
            <v>1304581026</v>
          </cell>
        </row>
        <row r="20">
          <cell r="A20">
            <v>13</v>
          </cell>
          <cell r="B20">
            <v>3</v>
          </cell>
          <cell r="C20" t="str">
            <v>Protección Civil</v>
          </cell>
          <cell r="D20">
            <v>94387160</v>
          </cell>
        </row>
        <row r="21">
          <cell r="A21">
            <v>14</v>
          </cell>
          <cell r="B21">
            <v>3</v>
          </cell>
          <cell r="C21" t="str">
            <v>Seguridad Pública</v>
          </cell>
          <cell r="D21">
            <v>2283565924</v>
          </cell>
        </row>
        <row r="22">
          <cell r="A22">
            <v>15</v>
          </cell>
          <cell r="B22">
            <v>3</v>
          </cell>
          <cell r="C22" t="str">
            <v>Seguridad Jurídica de Ciudadanos y Bienes</v>
          </cell>
          <cell r="D22">
            <v>1138992625</v>
          </cell>
        </row>
        <row r="23">
          <cell r="A23">
            <v>16</v>
          </cell>
          <cell r="B23">
            <v>3</v>
          </cell>
          <cell r="C23" t="str">
            <v>Impulso al Desarrollo Democrático</v>
          </cell>
          <cell r="D23">
            <v>1089932758</v>
          </cell>
        </row>
        <row r="24">
          <cell r="A24">
            <v>17</v>
          </cell>
          <cell r="B24">
            <v>4</v>
          </cell>
          <cell r="C24" t="str">
            <v>Fortalecimiento Institucional</v>
          </cell>
          <cell r="D24">
            <v>16557639850</v>
          </cell>
        </row>
        <row r="25">
          <cell r="A25">
            <v>18</v>
          </cell>
          <cell r="B25">
            <v>4</v>
          </cell>
          <cell r="C25" t="str">
            <v>Derechos Humanos</v>
          </cell>
          <cell r="D25">
            <v>92575420</v>
          </cell>
        </row>
        <row r="26">
          <cell r="A26">
            <v>19</v>
          </cell>
          <cell r="B26">
            <v>4</v>
          </cell>
          <cell r="C26" t="str">
            <v>Participación Ciudadana</v>
          </cell>
          <cell r="D26">
            <v>20453850</v>
          </cell>
        </row>
        <row r="27">
          <cell r="A27">
            <v>20</v>
          </cell>
          <cell r="B27">
            <v>2</v>
          </cell>
          <cell r="C27" t="str">
            <v>Movilidad</v>
          </cell>
          <cell r="D27">
            <v>775850025</v>
          </cell>
        </row>
        <row r="28">
          <cell r="A28">
            <v>21</v>
          </cell>
          <cell r="B28">
            <v>1</v>
          </cell>
          <cell r="C28" t="str">
            <v>Administración y Uso del Agua</v>
          </cell>
          <cell r="D28">
            <v>326410360</v>
          </cell>
        </row>
        <row r="29">
          <cell r="A29">
            <v>22</v>
          </cell>
          <cell r="B29">
            <v>1</v>
          </cell>
          <cell r="C29" t="str">
            <v>Juegos Panamericanos</v>
          </cell>
          <cell r="D29">
            <v>53444270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.FINANZAS 1999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as part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02.- BD Av x Cve JUN al 02-Jul"/>
      <sheetName val="Hoja1"/>
      <sheetName val="ESTADISTICAS JUN OK"/>
      <sheetName val="ESTADISTICAS SEFIN JUN OK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4385A-6D52-47CD-9C4F-6809C11D84EA}">
  <dimension ref="A5:JB476"/>
  <sheetViews>
    <sheetView showGridLines="0" topLeftCell="A450" workbookViewId="0">
      <selection activeCell="G467" sqref="G467"/>
    </sheetView>
  </sheetViews>
  <sheetFormatPr baseColWidth="10" defaultRowHeight="15"/>
  <cols>
    <col min="3" max="3" width="19.140625" customWidth="1"/>
    <col min="4" max="4" width="15.42578125" customWidth="1"/>
    <col min="6" max="6" width="13.5703125" customWidth="1"/>
    <col min="7" max="7" width="16.85546875" customWidth="1"/>
    <col min="8" max="8" width="19.85546875" customWidth="1"/>
    <col min="9" max="9" width="15.85546875" customWidth="1"/>
  </cols>
  <sheetData>
    <row r="5" spans="2:13" s="123" customFormat="1" ht="15.75">
      <c r="B5" s="444" t="s">
        <v>182</v>
      </c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52"/>
    </row>
    <row r="6" spans="2:13" s="123" customFormat="1" ht="12.75">
      <c r="B6" s="217"/>
      <c r="C6" s="124"/>
      <c r="D6" s="430"/>
      <c r="E6" s="430"/>
      <c r="F6" s="430"/>
      <c r="G6" s="430"/>
      <c r="H6" s="430"/>
      <c r="I6" s="430"/>
      <c r="J6" s="430"/>
      <c r="K6" s="124"/>
      <c r="L6" s="124"/>
      <c r="M6" s="52"/>
    </row>
    <row r="7" spans="2:13" s="123" customFormat="1" ht="15" customHeight="1">
      <c r="B7" s="430" t="s">
        <v>36</v>
      </c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52"/>
    </row>
    <row r="8" spans="2:13" s="123" customFormat="1" ht="15" customHeight="1">
      <c r="B8" s="431" t="s">
        <v>223</v>
      </c>
      <c r="C8" s="431"/>
      <c r="D8" s="431"/>
      <c r="E8" s="431"/>
      <c r="F8" s="431"/>
      <c r="G8" s="431"/>
      <c r="H8" s="431"/>
      <c r="I8" s="431"/>
      <c r="J8" s="431"/>
      <c r="K8" s="431"/>
      <c r="L8" s="431"/>
      <c r="M8" s="52"/>
    </row>
    <row r="9" spans="2:13" s="123" customFormat="1" ht="15" customHeight="1">
      <c r="B9" s="432" t="s">
        <v>37</v>
      </c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52"/>
    </row>
    <row r="10" spans="2:13" s="123" customFormat="1" ht="11.25" customHeight="1">
      <c r="B10" s="231"/>
      <c r="C10" s="125"/>
      <c r="D10" s="445"/>
      <c r="E10" s="445"/>
      <c r="F10" s="445"/>
      <c r="G10" s="445"/>
      <c r="H10" s="445"/>
      <c r="I10" s="445"/>
      <c r="J10" s="445"/>
      <c r="K10" s="124"/>
      <c r="L10" s="52"/>
      <c r="M10" s="52"/>
    </row>
    <row r="11" spans="2:13" s="123" customFormat="1" ht="12">
      <c r="B11" s="437"/>
      <c r="C11" s="439" t="s">
        <v>38</v>
      </c>
      <c r="D11" s="439"/>
      <c r="E11" s="126" t="s">
        <v>39</v>
      </c>
      <c r="F11" s="126"/>
      <c r="G11" s="441"/>
      <c r="H11" s="439" t="s">
        <v>38</v>
      </c>
      <c r="I11" s="439"/>
      <c r="J11" s="126" t="s">
        <v>39</v>
      </c>
      <c r="K11" s="126"/>
      <c r="L11" s="127"/>
      <c r="M11" s="52"/>
    </row>
    <row r="12" spans="2:13" s="123" customFormat="1" ht="20.25" customHeight="1">
      <c r="B12" s="438"/>
      <c r="C12" s="440"/>
      <c r="D12" s="440"/>
      <c r="E12" s="128">
        <v>2022</v>
      </c>
      <c r="F12" s="128">
        <v>2021</v>
      </c>
      <c r="G12" s="442"/>
      <c r="H12" s="440"/>
      <c r="I12" s="440"/>
      <c r="J12" s="128">
        <v>2022</v>
      </c>
      <c r="K12" s="128">
        <v>2021</v>
      </c>
      <c r="L12" s="129"/>
      <c r="M12" s="52"/>
    </row>
    <row r="13" spans="2:13" s="123" customFormat="1" ht="12">
      <c r="B13" s="232"/>
      <c r="C13" s="10"/>
      <c r="D13" s="10"/>
      <c r="E13" s="10"/>
      <c r="F13" s="10"/>
      <c r="G13" s="130"/>
      <c r="H13" s="10"/>
      <c r="I13" s="10"/>
      <c r="J13" s="10"/>
      <c r="K13" s="10"/>
      <c r="L13" s="131"/>
      <c r="M13" s="52"/>
    </row>
    <row r="14" spans="2:13" s="123" customFormat="1" ht="12">
      <c r="B14" s="220"/>
      <c r="C14" s="443" t="s">
        <v>40</v>
      </c>
      <c r="D14" s="443"/>
      <c r="E14" s="209"/>
      <c r="F14" s="210"/>
      <c r="G14" s="132"/>
      <c r="H14" s="443" t="s">
        <v>41</v>
      </c>
      <c r="I14" s="443"/>
      <c r="J14" s="124"/>
      <c r="K14" s="124"/>
      <c r="L14" s="131"/>
      <c r="M14" s="52"/>
    </row>
    <row r="15" spans="2:13" s="123" customFormat="1" ht="12">
      <c r="B15" s="220"/>
      <c r="C15" s="133"/>
      <c r="D15" s="124"/>
      <c r="E15" s="211"/>
      <c r="F15" s="211"/>
      <c r="G15" s="132"/>
      <c r="H15" s="133"/>
      <c r="I15" s="124"/>
      <c r="J15" s="117"/>
      <c r="K15" s="117"/>
      <c r="L15" s="131"/>
      <c r="M15" s="52"/>
    </row>
    <row r="16" spans="2:13" s="123" customFormat="1" ht="12" customHeight="1">
      <c r="B16" s="220"/>
      <c r="C16" s="447" t="s">
        <v>42</v>
      </c>
      <c r="D16" s="447"/>
      <c r="E16" s="211"/>
      <c r="F16" s="211"/>
      <c r="G16" s="132"/>
      <c r="H16" s="447" t="s">
        <v>43</v>
      </c>
      <c r="I16" s="447"/>
      <c r="J16" s="134"/>
      <c r="K16" s="134"/>
      <c r="L16" s="131"/>
      <c r="M16" s="52"/>
    </row>
    <row r="17" spans="2:259" s="123" customFormat="1" ht="12">
      <c r="B17" s="220"/>
      <c r="C17" s="135"/>
      <c r="D17" s="136"/>
      <c r="E17" s="134"/>
      <c r="F17" s="134"/>
      <c r="G17" s="132"/>
      <c r="H17" s="135"/>
      <c r="I17" s="136"/>
      <c r="J17" s="134"/>
      <c r="K17" s="134"/>
      <c r="L17" s="131"/>
      <c r="M17" s="52"/>
    </row>
    <row r="18" spans="2:259" s="123" customFormat="1" ht="12" customHeight="1">
      <c r="B18" s="233"/>
      <c r="C18" s="446" t="s">
        <v>44</v>
      </c>
      <c r="D18" s="446"/>
      <c r="E18" s="243">
        <v>7363580.8499999996</v>
      </c>
      <c r="F18" s="243">
        <v>97931684.170000002</v>
      </c>
      <c r="G18" s="208"/>
      <c r="H18" s="446" t="s">
        <v>45</v>
      </c>
      <c r="I18" s="446"/>
      <c r="J18" s="243">
        <v>156127711.81999999</v>
      </c>
      <c r="K18" s="243">
        <v>204995392.25</v>
      </c>
      <c r="L18" s="131"/>
      <c r="M18" s="52"/>
      <c r="IY18" s="144"/>
    </row>
    <row r="19" spans="2:259" s="123" customFormat="1" ht="12" customHeight="1">
      <c r="B19" s="233"/>
      <c r="C19" s="446" t="s">
        <v>46</v>
      </c>
      <c r="D19" s="446"/>
      <c r="E19" s="243">
        <v>43960.56</v>
      </c>
      <c r="F19" s="243">
        <v>48660.78</v>
      </c>
      <c r="G19" s="208"/>
      <c r="H19" s="446" t="s">
        <v>47</v>
      </c>
      <c r="I19" s="446"/>
      <c r="J19" s="243">
        <v>0</v>
      </c>
      <c r="K19" s="243">
        <v>0</v>
      </c>
      <c r="L19" s="131"/>
      <c r="M19" s="52"/>
      <c r="IY19" s="144"/>
    </row>
    <row r="20" spans="2:259" s="123" customFormat="1" ht="12">
      <c r="B20" s="233"/>
      <c r="C20" s="446" t="s">
        <v>48</v>
      </c>
      <c r="D20" s="446"/>
      <c r="E20" s="243">
        <v>12736199.630000001</v>
      </c>
      <c r="F20" s="243">
        <v>51586233.259999998</v>
      </c>
      <c r="G20" s="208"/>
      <c r="H20" s="446" t="s">
        <v>49</v>
      </c>
      <c r="I20" s="446"/>
      <c r="J20" s="243">
        <v>0</v>
      </c>
      <c r="K20" s="243">
        <v>0</v>
      </c>
      <c r="L20" s="131"/>
      <c r="M20" s="52"/>
      <c r="IY20" s="144"/>
    </row>
    <row r="21" spans="2:259" s="123" customFormat="1" ht="12" customHeight="1">
      <c r="B21" s="233"/>
      <c r="C21" s="446" t="s">
        <v>50</v>
      </c>
      <c r="D21" s="446"/>
      <c r="E21" s="243">
        <v>0</v>
      </c>
      <c r="F21" s="243">
        <v>0</v>
      </c>
      <c r="G21" s="208"/>
      <c r="H21" s="446" t="s">
        <v>51</v>
      </c>
      <c r="I21" s="446"/>
      <c r="J21" s="243">
        <v>0</v>
      </c>
      <c r="K21" s="243">
        <v>0</v>
      </c>
      <c r="L21" s="131"/>
      <c r="M21" s="52"/>
      <c r="IY21" s="144"/>
    </row>
    <row r="22" spans="2:259" s="123" customFormat="1" ht="12" customHeight="1">
      <c r="B22" s="233"/>
      <c r="C22" s="446" t="s">
        <v>52</v>
      </c>
      <c r="D22" s="446"/>
      <c r="E22" s="243">
        <v>109588045.43000001</v>
      </c>
      <c r="F22" s="243">
        <v>28282496.309999999</v>
      </c>
      <c r="G22" s="208"/>
      <c r="H22" s="446" t="s">
        <v>53</v>
      </c>
      <c r="I22" s="446"/>
      <c r="J22" s="243">
        <v>0</v>
      </c>
      <c r="K22" s="243">
        <v>0</v>
      </c>
      <c r="L22" s="131"/>
      <c r="M22" s="52"/>
      <c r="IY22" s="144"/>
    </row>
    <row r="23" spans="2:259" s="123" customFormat="1" ht="25.5" customHeight="1">
      <c r="B23" s="233"/>
      <c r="C23" s="446" t="s">
        <v>54</v>
      </c>
      <c r="D23" s="446"/>
      <c r="E23" s="243">
        <v>0</v>
      </c>
      <c r="F23" s="243">
        <v>0</v>
      </c>
      <c r="G23" s="208"/>
      <c r="H23" s="446" t="s">
        <v>55</v>
      </c>
      <c r="I23" s="446"/>
      <c r="J23" s="243">
        <v>1218</v>
      </c>
      <c r="K23" s="243">
        <v>1218</v>
      </c>
      <c r="L23" s="131"/>
      <c r="M23" s="52"/>
      <c r="IY23" s="144"/>
    </row>
    <row r="24" spans="2:259" s="123" customFormat="1" ht="12" customHeight="1">
      <c r="B24" s="233"/>
      <c r="C24" s="446" t="s">
        <v>56</v>
      </c>
      <c r="D24" s="446"/>
      <c r="E24" s="243">
        <v>0</v>
      </c>
      <c r="F24" s="243">
        <v>0</v>
      </c>
      <c r="G24" s="208"/>
      <c r="H24" s="446" t="s">
        <v>57</v>
      </c>
      <c r="I24" s="446"/>
      <c r="J24" s="243">
        <v>0</v>
      </c>
      <c r="K24" s="243">
        <v>0</v>
      </c>
      <c r="L24" s="131"/>
      <c r="M24" s="52"/>
      <c r="IY24" s="144"/>
    </row>
    <row r="25" spans="2:259" s="123" customFormat="1" ht="12" customHeight="1">
      <c r="B25" s="220"/>
      <c r="C25" s="137"/>
      <c r="D25" s="318"/>
      <c r="E25" s="138"/>
      <c r="F25" s="138"/>
      <c r="G25" s="208"/>
      <c r="H25" s="446" t="s">
        <v>58</v>
      </c>
      <c r="I25" s="446"/>
      <c r="J25" s="243">
        <v>0</v>
      </c>
      <c r="K25" s="243">
        <v>0</v>
      </c>
      <c r="L25" s="131"/>
      <c r="M25" s="52"/>
      <c r="IY25" s="144"/>
    </row>
    <row r="26" spans="2:259" s="123" customFormat="1" ht="12" customHeight="1">
      <c r="B26" s="234"/>
      <c r="C26" s="447" t="s">
        <v>59</v>
      </c>
      <c r="D26" s="447"/>
      <c r="E26" s="139">
        <f>SUM(E18:E25)</f>
        <v>129731786.47</v>
      </c>
      <c r="F26" s="139">
        <f>SUM(F18:F25)</f>
        <v>177849074.52000001</v>
      </c>
      <c r="G26" s="140"/>
      <c r="H26" s="133"/>
      <c r="I26" s="124"/>
      <c r="J26" s="207"/>
      <c r="K26" s="207"/>
      <c r="L26" s="131"/>
      <c r="M26" s="52"/>
      <c r="IY26" s="144"/>
    </row>
    <row r="27" spans="2:259" s="123" customFormat="1" ht="12" customHeight="1">
      <c r="B27" s="234"/>
      <c r="C27" s="133"/>
      <c r="D27" s="319"/>
      <c r="E27" s="141"/>
      <c r="F27" s="141"/>
      <c r="G27" s="140"/>
      <c r="H27" s="447" t="s">
        <v>60</v>
      </c>
      <c r="I27" s="447"/>
      <c r="J27" s="139">
        <f>SUM(J18:J26)</f>
        <v>156128929.81999999</v>
      </c>
      <c r="K27" s="139">
        <f>SUM(K18:K26)</f>
        <v>204996610.25</v>
      </c>
      <c r="L27" s="131"/>
      <c r="M27" s="52"/>
      <c r="IY27" s="144"/>
    </row>
    <row r="28" spans="2:259" s="123" customFormat="1" ht="12">
      <c r="B28" s="220"/>
      <c r="C28" s="137"/>
      <c r="D28" s="137"/>
      <c r="E28" s="138"/>
      <c r="F28" s="138"/>
      <c r="G28" s="132"/>
      <c r="H28" s="142"/>
      <c r="I28" s="318"/>
      <c r="J28" s="138"/>
      <c r="K28" s="138"/>
      <c r="L28" s="131"/>
      <c r="M28" s="52"/>
      <c r="IY28" s="144"/>
    </row>
    <row r="29" spans="2:259" s="123" customFormat="1" ht="12" customHeight="1">
      <c r="B29" s="220"/>
      <c r="C29" s="447" t="s">
        <v>61</v>
      </c>
      <c r="D29" s="447"/>
      <c r="E29" s="134"/>
      <c r="F29" s="134"/>
      <c r="G29" s="132"/>
      <c r="H29" s="447" t="s">
        <v>62</v>
      </c>
      <c r="I29" s="447"/>
      <c r="J29" s="134"/>
      <c r="K29" s="134"/>
      <c r="L29" s="131"/>
      <c r="M29" s="52"/>
      <c r="IY29" s="144"/>
    </row>
    <row r="30" spans="2:259" s="123" customFormat="1" ht="12">
      <c r="B30" s="220"/>
      <c r="C30" s="137"/>
      <c r="D30" s="137"/>
      <c r="E30" s="138"/>
      <c r="F30" s="138"/>
      <c r="G30" s="132"/>
      <c r="H30" s="137"/>
      <c r="I30" s="318"/>
      <c r="J30" s="138"/>
      <c r="K30" s="138"/>
      <c r="L30" s="131"/>
      <c r="M30" s="52"/>
      <c r="IY30" s="144"/>
    </row>
    <row r="31" spans="2:259" s="123" customFormat="1" ht="12" customHeight="1">
      <c r="B31" s="233"/>
      <c r="C31" s="446" t="s">
        <v>63</v>
      </c>
      <c r="D31" s="446"/>
      <c r="E31" s="243">
        <v>0</v>
      </c>
      <c r="F31" s="243">
        <v>0</v>
      </c>
      <c r="G31" s="208"/>
      <c r="H31" s="446" t="s">
        <v>64</v>
      </c>
      <c r="I31" s="446"/>
      <c r="J31" s="243">
        <v>0</v>
      </c>
      <c r="K31" s="243">
        <v>0</v>
      </c>
      <c r="L31" s="131"/>
      <c r="M31" s="52"/>
      <c r="IY31" s="144"/>
    </row>
    <row r="32" spans="2:259" s="123" customFormat="1" ht="12" customHeight="1">
      <c r="B32" s="233"/>
      <c r="C32" s="446" t="s">
        <v>65</v>
      </c>
      <c r="D32" s="446"/>
      <c r="E32" s="243">
        <v>41108.01</v>
      </c>
      <c r="F32" s="243">
        <v>41108.01</v>
      </c>
      <c r="G32" s="208"/>
      <c r="H32" s="446" t="s">
        <v>66</v>
      </c>
      <c r="I32" s="446"/>
      <c r="J32" s="243">
        <v>0</v>
      </c>
      <c r="K32" s="243">
        <v>0</v>
      </c>
      <c r="L32" s="131"/>
      <c r="M32" s="52"/>
      <c r="IY32" s="144"/>
    </row>
    <row r="33" spans="2:260" s="123" customFormat="1" ht="24" customHeight="1">
      <c r="B33" s="233"/>
      <c r="C33" s="446" t="s">
        <v>67</v>
      </c>
      <c r="D33" s="446"/>
      <c r="E33" s="243">
        <v>260858496.81999999</v>
      </c>
      <c r="F33" s="243">
        <v>221953772.97</v>
      </c>
      <c r="G33" s="208"/>
      <c r="H33" s="446" t="s">
        <v>68</v>
      </c>
      <c r="I33" s="446"/>
      <c r="J33" s="243">
        <v>0</v>
      </c>
      <c r="K33" s="243">
        <v>0</v>
      </c>
      <c r="L33" s="131"/>
      <c r="M33" s="52"/>
      <c r="IY33" s="144"/>
    </row>
    <row r="34" spans="2:260" s="123" customFormat="1" ht="12" customHeight="1">
      <c r="B34" s="233"/>
      <c r="C34" s="446" t="s">
        <v>69</v>
      </c>
      <c r="D34" s="446"/>
      <c r="E34" s="243">
        <v>130533355.59</v>
      </c>
      <c r="F34" s="243">
        <v>95343955.409999996</v>
      </c>
      <c r="G34" s="208"/>
      <c r="H34" s="446" t="s">
        <v>70</v>
      </c>
      <c r="I34" s="446"/>
      <c r="J34" s="244">
        <v>0</v>
      </c>
      <c r="K34" s="244">
        <v>0</v>
      </c>
      <c r="L34" s="131"/>
      <c r="M34" s="52"/>
      <c r="IY34" s="144"/>
    </row>
    <row r="35" spans="2:260" s="123" customFormat="1" ht="24.75" customHeight="1">
      <c r="B35" s="233"/>
      <c r="C35" s="446" t="s">
        <v>0</v>
      </c>
      <c r="D35" s="446"/>
      <c r="E35" s="243">
        <v>705136.28</v>
      </c>
      <c r="F35" s="243">
        <v>694235.03</v>
      </c>
      <c r="G35" s="208"/>
      <c r="H35" s="446" t="s">
        <v>71</v>
      </c>
      <c r="I35" s="446"/>
      <c r="J35" s="243">
        <v>0</v>
      </c>
      <c r="K35" s="243">
        <v>0</v>
      </c>
      <c r="L35" s="131"/>
      <c r="M35" s="52"/>
      <c r="IY35" s="144"/>
    </row>
    <row r="36" spans="2:260" s="123" customFormat="1" ht="12" customHeight="1">
      <c r="B36" s="233"/>
      <c r="C36" s="446" t="s">
        <v>72</v>
      </c>
      <c r="D36" s="446"/>
      <c r="E36" s="243">
        <v>-86072970.579999998</v>
      </c>
      <c r="F36" s="243">
        <v>-79417870.489999995</v>
      </c>
      <c r="G36" s="208"/>
      <c r="H36" s="446" t="s">
        <v>73</v>
      </c>
      <c r="I36" s="446"/>
      <c r="J36" s="243">
        <v>0</v>
      </c>
      <c r="K36" s="243">
        <v>0</v>
      </c>
      <c r="L36" s="131"/>
      <c r="M36" s="52"/>
      <c r="IY36" s="144"/>
      <c r="IZ36" s="143"/>
    </row>
    <row r="37" spans="2:260" s="123" customFormat="1" ht="12" customHeight="1">
      <c r="B37" s="233"/>
      <c r="C37" s="446" t="s">
        <v>74</v>
      </c>
      <c r="D37" s="446"/>
      <c r="E37" s="243">
        <v>642547.82999999996</v>
      </c>
      <c r="F37" s="243">
        <v>642547.82999999996</v>
      </c>
      <c r="G37" s="132"/>
      <c r="H37" s="137"/>
      <c r="I37" s="318"/>
      <c r="J37" s="138"/>
      <c r="K37" s="138"/>
      <c r="L37" s="131"/>
      <c r="M37" s="52"/>
      <c r="IY37" s="144"/>
    </row>
    <row r="38" spans="2:260" s="123" customFormat="1" ht="12" customHeight="1">
      <c r="B38" s="233"/>
      <c r="C38" s="446" t="s">
        <v>75</v>
      </c>
      <c r="D38" s="446"/>
      <c r="E38" s="243">
        <v>0</v>
      </c>
      <c r="F38" s="243">
        <v>0</v>
      </c>
      <c r="G38" s="132"/>
      <c r="H38" s="447" t="s">
        <v>76</v>
      </c>
      <c r="I38" s="447"/>
      <c r="J38" s="139">
        <f>SUM(J31:J37)</f>
        <v>0</v>
      </c>
      <c r="K38" s="139">
        <f>SUM(K31:K37)</f>
        <v>0</v>
      </c>
      <c r="L38" s="131"/>
      <c r="M38" s="52"/>
      <c r="IY38" s="144"/>
    </row>
    <row r="39" spans="2:260" s="123" customFormat="1" ht="12" customHeight="1">
      <c r="B39" s="233"/>
      <c r="C39" s="446" t="s">
        <v>77</v>
      </c>
      <c r="D39" s="446"/>
      <c r="E39" s="243">
        <v>0</v>
      </c>
      <c r="F39" s="243">
        <v>0</v>
      </c>
      <c r="G39" s="132"/>
      <c r="H39" s="133"/>
      <c r="I39" s="319"/>
      <c r="J39" s="141"/>
      <c r="K39" s="141"/>
      <c r="L39" s="131"/>
      <c r="M39" s="52"/>
      <c r="IY39" s="144"/>
    </row>
    <row r="40" spans="2:260" s="123" customFormat="1" ht="12" customHeight="1">
      <c r="B40" s="220"/>
      <c r="C40" s="137"/>
      <c r="D40" s="318"/>
      <c r="E40" s="206"/>
      <c r="F40" s="206"/>
      <c r="G40" s="132"/>
      <c r="H40" s="447" t="s">
        <v>78</v>
      </c>
      <c r="I40" s="447"/>
      <c r="J40" s="139">
        <f>J27+J38</f>
        <v>156128929.81999999</v>
      </c>
      <c r="K40" s="139">
        <f>K27+K38</f>
        <v>204996610.25</v>
      </c>
      <c r="L40" s="131"/>
      <c r="M40" s="52"/>
      <c r="IY40" s="144"/>
      <c r="IZ40" s="144"/>
    </row>
    <row r="41" spans="2:260" s="123" customFormat="1" ht="12" customHeight="1">
      <c r="B41" s="234"/>
      <c r="C41" s="447" t="s">
        <v>79</v>
      </c>
      <c r="D41" s="447"/>
      <c r="E41" s="139">
        <f>SUM(E31:E40)</f>
        <v>306707673.94999993</v>
      </c>
      <c r="F41" s="139">
        <f>SUM(F31:F40)</f>
        <v>239257748.75999996</v>
      </c>
      <c r="G41" s="140"/>
      <c r="H41" s="133"/>
      <c r="I41" s="145"/>
      <c r="J41" s="141"/>
      <c r="K41" s="141"/>
      <c r="L41" s="131"/>
      <c r="M41" s="52"/>
      <c r="IY41" s="144"/>
      <c r="IZ41" s="144"/>
    </row>
    <row r="42" spans="2:260" s="123" customFormat="1" ht="12" customHeight="1">
      <c r="B42" s="220"/>
      <c r="C42" s="137"/>
      <c r="D42" s="133"/>
      <c r="E42" s="138"/>
      <c r="F42" s="138"/>
      <c r="G42" s="132"/>
      <c r="H42" s="443" t="s">
        <v>80</v>
      </c>
      <c r="I42" s="443"/>
      <c r="J42" s="138"/>
      <c r="K42" s="138"/>
      <c r="L42" s="131"/>
      <c r="M42" s="52"/>
    </row>
    <row r="43" spans="2:260" s="123" customFormat="1" ht="12" customHeight="1">
      <c r="B43" s="220"/>
      <c r="C43" s="447" t="s">
        <v>81</v>
      </c>
      <c r="D43" s="447"/>
      <c r="E43" s="117">
        <f>E26+E41</f>
        <v>436439460.41999996</v>
      </c>
      <c r="F43" s="117">
        <f>F26+F41</f>
        <v>417106823.27999997</v>
      </c>
      <c r="G43" s="132"/>
      <c r="H43" s="133"/>
      <c r="I43" s="145"/>
      <c r="J43" s="138"/>
      <c r="K43" s="138"/>
      <c r="L43" s="131"/>
      <c r="M43" s="52"/>
      <c r="IY43" s="144"/>
    </row>
    <row r="44" spans="2:260" s="123" customFormat="1" ht="12" customHeight="1">
      <c r="B44" s="220"/>
      <c r="C44" s="137"/>
      <c r="D44" s="137"/>
      <c r="E44" s="138"/>
      <c r="F44" s="138"/>
      <c r="G44" s="132"/>
      <c r="H44" s="447" t="s">
        <v>82</v>
      </c>
      <c r="I44" s="447"/>
      <c r="J44" s="139">
        <f>SUM(J46:J48)</f>
        <v>0</v>
      </c>
      <c r="K44" s="139">
        <f>SUM(K46:K48)</f>
        <v>0</v>
      </c>
      <c r="L44" s="131"/>
      <c r="M44" s="52"/>
      <c r="IZ44" s="146"/>
    </row>
    <row r="45" spans="2:260" s="123" customFormat="1" ht="12">
      <c r="B45" s="220"/>
      <c r="C45" s="137"/>
      <c r="D45" s="137"/>
      <c r="E45" s="138"/>
      <c r="F45" s="138"/>
      <c r="G45" s="132"/>
      <c r="H45" s="137"/>
      <c r="I45" s="20"/>
      <c r="J45" s="138"/>
      <c r="K45" s="138"/>
      <c r="L45" s="131"/>
      <c r="M45" s="52"/>
    </row>
    <row r="46" spans="2:260" s="123" customFormat="1" ht="12">
      <c r="B46" s="220"/>
      <c r="C46" s="137"/>
      <c r="D46" s="137"/>
      <c r="E46" s="138"/>
      <c r="F46" s="138"/>
      <c r="G46" s="208"/>
      <c r="H46" s="446" t="s">
        <v>1</v>
      </c>
      <c r="I46" s="446"/>
      <c r="J46" s="243">
        <v>0</v>
      </c>
      <c r="K46" s="243">
        <v>0</v>
      </c>
      <c r="L46" s="131"/>
      <c r="M46" s="52"/>
      <c r="IZ46" s="146"/>
    </row>
    <row r="47" spans="2:260" s="123" customFormat="1" ht="12" customHeight="1">
      <c r="B47" s="220"/>
      <c r="C47" s="137"/>
      <c r="D47" s="18"/>
      <c r="E47" s="18"/>
      <c r="F47" s="138"/>
      <c r="G47" s="208"/>
      <c r="H47" s="446" t="s">
        <v>83</v>
      </c>
      <c r="I47" s="446"/>
      <c r="J47" s="243">
        <v>0</v>
      </c>
      <c r="K47" s="243">
        <v>0</v>
      </c>
      <c r="L47" s="131"/>
      <c r="M47" s="52"/>
    </row>
    <row r="48" spans="2:260" s="123" customFormat="1" ht="12" customHeight="1">
      <c r="B48" s="220"/>
      <c r="C48" s="137"/>
      <c r="D48" s="18"/>
      <c r="E48" s="18"/>
      <c r="F48" s="138"/>
      <c r="G48" s="208"/>
      <c r="H48" s="446" t="s">
        <v>84</v>
      </c>
      <c r="I48" s="446"/>
      <c r="J48" s="243">
        <v>0</v>
      </c>
      <c r="K48" s="243">
        <v>0</v>
      </c>
      <c r="L48" s="131"/>
      <c r="M48" s="52"/>
      <c r="IZ48" s="146"/>
    </row>
    <row r="49" spans="2:260" s="123" customFormat="1" ht="12">
      <c r="B49" s="220"/>
      <c r="C49" s="137"/>
      <c r="D49" s="18"/>
      <c r="E49" s="18"/>
      <c r="F49" s="138"/>
      <c r="G49" s="132"/>
      <c r="H49" s="137"/>
      <c r="I49" s="20"/>
      <c r="J49" s="138"/>
      <c r="K49" s="138"/>
      <c r="L49" s="131"/>
      <c r="M49" s="52"/>
      <c r="IZ49" s="144"/>
    </row>
    <row r="50" spans="2:260" s="123" customFormat="1" ht="12" customHeight="1">
      <c r="B50" s="220"/>
      <c r="C50" s="137"/>
      <c r="D50" s="18"/>
      <c r="E50" s="18"/>
      <c r="F50" s="138"/>
      <c r="G50" s="132"/>
      <c r="H50" s="447" t="s">
        <v>85</v>
      </c>
      <c r="I50" s="447"/>
      <c r="J50" s="139">
        <f>SUM(J52:J56)</f>
        <v>280310530.59999996</v>
      </c>
      <c r="K50" s="139">
        <f>SUM(K52:K56)</f>
        <v>212110213.03</v>
      </c>
      <c r="L50" s="131"/>
      <c r="M50" s="52"/>
      <c r="IY50" s="144"/>
      <c r="IZ50" s="146"/>
    </row>
    <row r="51" spans="2:260" s="123" customFormat="1" ht="12">
      <c r="B51" s="220"/>
      <c r="C51" s="137"/>
      <c r="D51" s="18"/>
      <c r="E51" s="18"/>
      <c r="F51" s="138"/>
      <c r="G51" s="132"/>
      <c r="H51" s="133"/>
      <c r="I51" s="20"/>
      <c r="J51" s="147"/>
      <c r="K51" s="147"/>
      <c r="L51" s="131"/>
      <c r="M51" s="52"/>
      <c r="IY51" s="144"/>
      <c r="IZ51" s="146"/>
    </row>
    <row r="52" spans="2:260" s="123" customFormat="1" ht="12" customHeight="1">
      <c r="B52" s="220"/>
      <c r="C52" s="137"/>
      <c r="D52" s="18"/>
      <c r="E52" s="18"/>
      <c r="F52" s="138"/>
      <c r="G52" s="208"/>
      <c r="H52" s="446" t="s">
        <v>86</v>
      </c>
      <c r="I52" s="446"/>
      <c r="J52" s="243">
        <v>37312411.529999971</v>
      </c>
      <c r="K52" s="243">
        <v>13879425.379999995</v>
      </c>
      <c r="L52" s="131"/>
      <c r="M52" s="52"/>
      <c r="IY52" s="144"/>
      <c r="IZ52" s="146"/>
    </row>
    <row r="53" spans="2:260" s="123" customFormat="1" ht="12" customHeight="1">
      <c r="B53" s="220"/>
      <c r="C53" s="137"/>
      <c r="D53" s="18"/>
      <c r="E53" s="18"/>
      <c r="F53" s="138"/>
      <c r="G53" s="208"/>
      <c r="H53" s="446" t="s">
        <v>87</v>
      </c>
      <c r="I53" s="446"/>
      <c r="J53" s="243">
        <v>242998119.06999999</v>
      </c>
      <c r="K53" s="243">
        <v>198230787.65000001</v>
      </c>
      <c r="L53" s="131"/>
      <c r="M53" s="52"/>
      <c r="IY53" s="144"/>
      <c r="IZ53" s="144"/>
    </row>
    <row r="54" spans="2:260" s="123" customFormat="1" ht="12">
      <c r="B54" s="220"/>
      <c r="C54" s="137"/>
      <c r="D54" s="18"/>
      <c r="E54" s="18"/>
      <c r="F54" s="138"/>
      <c r="G54" s="208"/>
      <c r="H54" s="446" t="s">
        <v>88</v>
      </c>
      <c r="I54" s="446"/>
      <c r="J54" s="243">
        <v>0</v>
      </c>
      <c r="K54" s="243">
        <v>0</v>
      </c>
      <c r="L54" s="131"/>
      <c r="M54" s="52"/>
      <c r="IY54" s="144"/>
      <c r="IZ54" s="144"/>
    </row>
    <row r="55" spans="2:260" s="123" customFormat="1" ht="12">
      <c r="B55" s="220"/>
      <c r="C55" s="137"/>
      <c r="D55" s="137"/>
      <c r="E55" s="138"/>
      <c r="F55" s="138"/>
      <c r="G55" s="208"/>
      <c r="H55" s="446" t="s">
        <v>89</v>
      </c>
      <c r="I55" s="446"/>
      <c r="J55" s="243">
        <v>0</v>
      </c>
      <c r="K55" s="243">
        <v>0</v>
      </c>
      <c r="L55" s="131"/>
      <c r="M55" s="52"/>
      <c r="IY55" s="146"/>
      <c r="IZ55" s="144"/>
    </row>
    <row r="56" spans="2:260" s="123" customFormat="1" ht="12">
      <c r="B56" s="220"/>
      <c r="C56" s="137"/>
      <c r="D56" s="137"/>
      <c r="E56" s="138"/>
      <c r="F56" s="138"/>
      <c r="G56" s="208"/>
      <c r="H56" s="446" t="s">
        <v>90</v>
      </c>
      <c r="I56" s="446"/>
      <c r="J56" s="243">
        <v>0</v>
      </c>
      <c r="K56" s="243">
        <v>0</v>
      </c>
      <c r="L56" s="131"/>
      <c r="M56" s="52"/>
    </row>
    <row r="57" spans="2:260" s="123" customFormat="1" ht="12">
      <c r="B57" s="220"/>
      <c r="C57" s="137"/>
      <c r="D57" s="137"/>
      <c r="E57" s="138"/>
      <c r="F57" s="138"/>
      <c r="G57" s="132"/>
      <c r="H57" s="137"/>
      <c r="I57" s="20"/>
      <c r="J57" s="138"/>
      <c r="K57" s="138"/>
      <c r="L57" s="131"/>
      <c r="M57" s="52"/>
    </row>
    <row r="58" spans="2:260" s="123" customFormat="1" ht="23.25" customHeight="1">
      <c r="B58" s="220"/>
      <c r="C58" s="137"/>
      <c r="D58" s="137"/>
      <c r="E58" s="138"/>
      <c r="F58" s="138"/>
      <c r="G58" s="132"/>
      <c r="H58" s="447" t="s">
        <v>91</v>
      </c>
      <c r="I58" s="447"/>
      <c r="J58" s="245">
        <v>0</v>
      </c>
      <c r="K58" s="245">
        <v>0</v>
      </c>
      <c r="L58" s="131"/>
      <c r="M58" s="52"/>
    </row>
    <row r="59" spans="2:260" s="123" customFormat="1" ht="12">
      <c r="B59" s="220"/>
      <c r="C59" s="137"/>
      <c r="D59" s="137"/>
      <c r="E59" s="138"/>
      <c r="F59" s="138"/>
      <c r="G59" s="132"/>
      <c r="H59" s="137"/>
      <c r="I59" s="20"/>
      <c r="J59" s="138"/>
      <c r="K59" s="138"/>
      <c r="L59" s="131"/>
      <c r="M59" s="52"/>
      <c r="IY59" s="143"/>
      <c r="IZ59" s="143"/>
    </row>
    <row r="60" spans="2:260" s="123" customFormat="1" ht="12" customHeight="1">
      <c r="B60" s="220"/>
      <c r="C60" s="137"/>
      <c r="D60" s="137"/>
      <c r="E60" s="138"/>
      <c r="F60" s="138"/>
      <c r="G60" s="208"/>
      <c r="H60" s="446" t="s">
        <v>92</v>
      </c>
      <c r="I60" s="446"/>
      <c r="J60" s="243">
        <v>0</v>
      </c>
      <c r="K60" s="243">
        <v>0</v>
      </c>
      <c r="L60" s="131"/>
      <c r="M60" s="52"/>
      <c r="IY60" s="143"/>
    </row>
    <row r="61" spans="2:260" s="123" customFormat="1" ht="12" customHeight="1">
      <c r="B61" s="220"/>
      <c r="C61" s="137"/>
      <c r="D61" s="137"/>
      <c r="E61" s="138"/>
      <c r="F61" s="138"/>
      <c r="G61" s="208"/>
      <c r="H61" s="446" t="s">
        <v>93</v>
      </c>
      <c r="I61" s="446"/>
      <c r="J61" s="243">
        <v>0</v>
      </c>
      <c r="K61" s="243">
        <v>0</v>
      </c>
      <c r="L61" s="131"/>
      <c r="M61" s="52"/>
    </row>
    <row r="62" spans="2:260" s="123" customFormat="1" ht="12">
      <c r="B62" s="220"/>
      <c r="C62" s="137"/>
      <c r="D62" s="137"/>
      <c r="E62" s="138"/>
      <c r="F62" s="138"/>
      <c r="G62" s="132"/>
      <c r="H62" s="137"/>
      <c r="I62" s="148"/>
      <c r="J62" s="138"/>
      <c r="K62" s="138"/>
      <c r="L62" s="131"/>
      <c r="M62" s="52"/>
      <c r="IZ62" s="143"/>
    </row>
    <row r="63" spans="2:260" s="123" customFormat="1" ht="12.75" customHeight="1">
      <c r="B63" s="220"/>
      <c r="C63" s="137"/>
      <c r="D63" s="137"/>
      <c r="E63" s="138"/>
      <c r="F63" s="138"/>
      <c r="G63" s="132"/>
      <c r="H63" s="447" t="s">
        <v>94</v>
      </c>
      <c r="I63" s="447"/>
      <c r="J63" s="139">
        <f>J44+J50+J58</f>
        <v>280310530.59999996</v>
      </c>
      <c r="K63" s="139">
        <f>K44+K50+K58</f>
        <v>212110213.03</v>
      </c>
      <c r="L63" s="131"/>
      <c r="M63" s="52"/>
    </row>
    <row r="64" spans="2:260" s="123" customFormat="1" ht="12">
      <c r="B64" s="220"/>
      <c r="C64" s="137"/>
      <c r="D64" s="137"/>
      <c r="E64" s="138"/>
      <c r="F64" s="138"/>
      <c r="G64" s="132"/>
      <c r="H64" s="137"/>
      <c r="I64" s="20"/>
      <c r="J64" s="138"/>
      <c r="K64" s="138"/>
      <c r="L64" s="131"/>
      <c r="M64" s="52"/>
      <c r="IY64" s="144"/>
    </row>
    <row r="65" spans="2:260" s="123" customFormat="1" ht="27.75" customHeight="1">
      <c r="B65" s="220"/>
      <c r="C65" s="137"/>
      <c r="D65" s="137"/>
      <c r="E65" s="138"/>
      <c r="F65" s="138"/>
      <c r="G65" s="132"/>
      <c r="H65" s="447" t="s">
        <v>95</v>
      </c>
      <c r="I65" s="447"/>
      <c r="J65" s="117">
        <f>J63+J40</f>
        <v>436439460.41999996</v>
      </c>
      <c r="K65" s="117">
        <f>K63+K40</f>
        <v>417106823.27999997</v>
      </c>
      <c r="L65" s="131"/>
      <c r="M65" s="52"/>
      <c r="IY65" s="144"/>
      <c r="IZ65" s="144"/>
    </row>
    <row r="66" spans="2:260" s="123" customFormat="1" ht="12">
      <c r="B66" s="235"/>
      <c r="C66" s="149"/>
      <c r="D66" s="149"/>
      <c r="E66" s="149"/>
      <c r="F66" s="149"/>
      <c r="G66" s="150"/>
      <c r="H66" s="149"/>
      <c r="I66" s="149"/>
      <c r="J66" s="149"/>
      <c r="K66" s="149"/>
      <c r="L66" s="151"/>
      <c r="M66" s="52"/>
      <c r="IY66" s="144"/>
      <c r="IZ66" s="152"/>
    </row>
    <row r="67" spans="2:260" s="123" customFormat="1" ht="12">
      <c r="B67" s="448" t="s">
        <v>96</v>
      </c>
      <c r="C67" s="448"/>
      <c r="D67" s="448"/>
      <c r="E67" s="448"/>
      <c r="F67" s="448"/>
      <c r="G67" s="448"/>
      <c r="H67" s="448"/>
      <c r="I67" s="448"/>
      <c r="J67" s="448"/>
      <c r="K67" s="153"/>
      <c r="L67" s="52"/>
      <c r="M67" s="52"/>
    </row>
    <row r="68" spans="2:260" s="123" customFormat="1" ht="12">
      <c r="B68" s="217"/>
      <c r="J68" s="143"/>
      <c r="K68" s="143"/>
      <c r="L68" s="52"/>
      <c r="M68" s="52"/>
      <c r="IY68" s="144"/>
      <c r="IZ68" s="144"/>
    </row>
    <row r="69" spans="2:260" s="123" customFormat="1" ht="12">
      <c r="B69" s="217"/>
      <c r="C69" s="148"/>
      <c r="D69" s="170"/>
      <c r="F69" s="170"/>
      <c r="G69" s="170"/>
      <c r="H69" s="170"/>
      <c r="I69" s="148"/>
      <c r="J69" s="170"/>
      <c r="K69" s="170"/>
      <c r="L69" s="52"/>
      <c r="M69" s="154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  <c r="CZ69" s="155"/>
      <c r="DA69" s="155"/>
      <c r="DB69" s="155"/>
      <c r="DC69" s="155"/>
      <c r="DD69" s="155"/>
      <c r="DE69" s="155"/>
      <c r="DF69" s="155"/>
      <c r="DG69" s="155"/>
      <c r="DH69" s="155"/>
      <c r="DI69" s="155"/>
      <c r="DJ69" s="155"/>
      <c r="DK69" s="155"/>
      <c r="DL69" s="155"/>
      <c r="DM69" s="155"/>
      <c r="DN69" s="155"/>
      <c r="DO69" s="155"/>
      <c r="DP69" s="155"/>
      <c r="DQ69" s="155"/>
      <c r="DR69" s="155"/>
      <c r="DS69" s="155"/>
      <c r="DT69" s="155"/>
      <c r="DU69" s="155"/>
      <c r="DV69" s="155"/>
      <c r="DW69" s="155"/>
      <c r="DX69" s="155"/>
      <c r="DY69" s="155"/>
      <c r="DZ69" s="155"/>
      <c r="EA69" s="155"/>
      <c r="EB69" s="155"/>
      <c r="EC69" s="155"/>
      <c r="ED69" s="155"/>
      <c r="EE69" s="155"/>
      <c r="EF69" s="155"/>
      <c r="EG69" s="155"/>
      <c r="EH69" s="155"/>
      <c r="EI69" s="155"/>
      <c r="EJ69" s="155"/>
      <c r="EK69" s="155"/>
      <c r="EL69" s="155"/>
      <c r="EM69" s="155"/>
      <c r="EN69" s="155"/>
      <c r="EO69" s="155"/>
      <c r="EP69" s="155"/>
      <c r="EQ69" s="155"/>
      <c r="ER69" s="155"/>
      <c r="ES69" s="155"/>
      <c r="ET69" s="155"/>
      <c r="EU69" s="155"/>
      <c r="EV69" s="155"/>
      <c r="EW69" s="155"/>
      <c r="EX69" s="155"/>
      <c r="EY69" s="155"/>
      <c r="EZ69" s="155"/>
      <c r="FA69" s="155"/>
      <c r="FB69" s="155"/>
      <c r="FC69" s="155"/>
      <c r="FD69" s="155"/>
      <c r="FE69" s="155"/>
      <c r="FF69" s="155"/>
      <c r="FG69" s="155"/>
      <c r="FH69" s="155"/>
      <c r="FI69" s="155"/>
      <c r="FJ69" s="155"/>
      <c r="FK69" s="155"/>
      <c r="FL69" s="155"/>
      <c r="FM69" s="155"/>
      <c r="FN69" s="155"/>
      <c r="FO69" s="155"/>
      <c r="FP69" s="155"/>
      <c r="FQ69" s="155"/>
      <c r="FR69" s="155"/>
      <c r="FS69" s="155"/>
      <c r="FT69" s="155"/>
      <c r="FU69" s="155"/>
      <c r="FV69" s="155"/>
      <c r="FW69" s="155"/>
      <c r="FX69" s="155"/>
      <c r="FY69" s="155"/>
      <c r="FZ69" s="155"/>
      <c r="GA69" s="155"/>
      <c r="GB69" s="155"/>
      <c r="GC69" s="155"/>
      <c r="GD69" s="155"/>
      <c r="GE69" s="155"/>
      <c r="GF69" s="155"/>
      <c r="GG69" s="155"/>
      <c r="GH69" s="155"/>
      <c r="GI69" s="155"/>
      <c r="GJ69" s="155"/>
      <c r="GK69" s="155"/>
      <c r="GL69" s="155"/>
      <c r="GM69" s="155"/>
      <c r="GN69" s="155"/>
      <c r="GO69" s="155"/>
      <c r="GP69" s="155"/>
      <c r="GQ69" s="155"/>
      <c r="GR69" s="155"/>
      <c r="GS69" s="155"/>
      <c r="GT69" s="155"/>
      <c r="GU69" s="155"/>
      <c r="GV69" s="155"/>
      <c r="GW69" s="155"/>
      <c r="GX69" s="155"/>
      <c r="GY69" s="155"/>
      <c r="GZ69" s="155"/>
      <c r="HA69" s="155"/>
      <c r="HB69" s="155"/>
      <c r="HC69" s="155"/>
      <c r="HD69" s="155"/>
      <c r="HE69" s="155"/>
      <c r="HF69" s="155"/>
      <c r="HG69" s="155"/>
      <c r="HH69" s="155"/>
      <c r="HI69" s="155"/>
      <c r="HJ69" s="155"/>
      <c r="HK69" s="155"/>
      <c r="HL69" s="155"/>
      <c r="HM69" s="155"/>
      <c r="HN69" s="155"/>
      <c r="HO69" s="155"/>
      <c r="HP69" s="155"/>
      <c r="HQ69" s="155"/>
      <c r="HR69" s="155"/>
      <c r="HS69" s="155"/>
      <c r="HT69" s="155"/>
      <c r="HU69" s="155"/>
      <c r="HV69" s="155"/>
      <c r="HW69" s="155"/>
      <c r="HX69" s="155"/>
      <c r="HY69" s="155"/>
      <c r="HZ69" s="155"/>
      <c r="IA69" s="155"/>
      <c r="IB69" s="155"/>
      <c r="IC69" s="155"/>
      <c r="ID69" s="155"/>
      <c r="IE69" s="155"/>
      <c r="IF69" s="155"/>
      <c r="IG69" s="155"/>
      <c r="IH69" s="155"/>
      <c r="II69" s="155"/>
      <c r="IJ69" s="155"/>
      <c r="IK69" s="155"/>
      <c r="IL69" s="155"/>
      <c r="IM69" s="155"/>
      <c r="IN69" s="155"/>
      <c r="IO69" s="155"/>
      <c r="IP69" s="155"/>
      <c r="IQ69" s="155"/>
      <c r="IR69" s="155"/>
      <c r="IS69" s="155"/>
      <c r="IT69" s="155"/>
      <c r="IU69" s="155"/>
      <c r="IV69" s="155"/>
      <c r="IW69" s="155"/>
      <c r="IX69" s="155"/>
      <c r="IY69" s="156"/>
      <c r="IZ69" s="157"/>
    </row>
    <row r="70" spans="2:260" s="158" customFormat="1" ht="15" customHeight="1">
      <c r="B70" s="236"/>
      <c r="C70" s="171"/>
      <c r="D70" s="322"/>
      <c r="E70" s="195"/>
      <c r="F70" s="195"/>
      <c r="G70" s="171"/>
      <c r="H70" s="171"/>
      <c r="I70" s="195"/>
      <c r="J70" s="449"/>
      <c r="K70" s="449"/>
      <c r="L70" s="449"/>
      <c r="M70" s="449"/>
      <c r="N70" s="449"/>
      <c r="O70" s="449"/>
      <c r="P70" s="449"/>
      <c r="Q70" s="449"/>
      <c r="R70" s="449"/>
      <c r="S70" s="449"/>
      <c r="T70" s="449"/>
      <c r="U70" s="449"/>
      <c r="V70" s="449"/>
      <c r="W70" s="449"/>
      <c r="X70" s="449"/>
      <c r="Y70" s="449"/>
      <c r="Z70" s="449"/>
      <c r="AA70" s="449"/>
      <c r="AB70" s="449"/>
      <c r="AC70" s="449"/>
      <c r="AD70" s="449"/>
      <c r="AE70" s="449"/>
      <c r="AF70" s="449"/>
      <c r="AG70" s="449"/>
      <c r="AH70" s="449"/>
      <c r="AI70" s="449"/>
      <c r="AJ70" s="449"/>
      <c r="AK70" s="449"/>
      <c r="AL70" s="449"/>
      <c r="AM70" s="449"/>
      <c r="AN70" s="449"/>
      <c r="AO70" s="449"/>
      <c r="AP70" s="449"/>
      <c r="AQ70" s="449"/>
      <c r="AR70" s="449"/>
      <c r="AS70" s="449"/>
      <c r="AT70" s="449"/>
      <c r="AU70" s="449"/>
      <c r="AV70" s="449"/>
      <c r="AW70" s="449"/>
      <c r="AX70" s="449"/>
      <c r="AY70" s="449"/>
      <c r="AZ70" s="449"/>
      <c r="BA70" s="449"/>
      <c r="BB70" s="449"/>
      <c r="BC70" s="449"/>
      <c r="BD70" s="449"/>
      <c r="BE70" s="449"/>
      <c r="BF70" s="449"/>
      <c r="BG70" s="449"/>
      <c r="BH70" s="449"/>
      <c r="BI70" s="449"/>
      <c r="BJ70" s="449"/>
      <c r="BK70" s="449"/>
      <c r="BL70" s="449"/>
      <c r="BM70" s="449"/>
      <c r="BN70" s="449"/>
      <c r="BO70" s="449"/>
      <c r="BP70" s="449"/>
      <c r="BQ70" s="449"/>
      <c r="BR70" s="449"/>
      <c r="BS70" s="449"/>
      <c r="BT70" s="449"/>
      <c r="BU70" s="449"/>
      <c r="BV70" s="449"/>
      <c r="BW70" s="449"/>
      <c r="BX70" s="449"/>
      <c r="BY70" s="449"/>
      <c r="BZ70" s="449"/>
      <c r="CA70" s="449"/>
      <c r="CB70" s="449"/>
      <c r="CC70" s="449"/>
      <c r="CD70" s="449"/>
      <c r="CE70" s="449"/>
      <c r="CF70" s="449"/>
      <c r="CG70" s="449"/>
      <c r="CH70" s="449"/>
      <c r="CI70" s="449"/>
      <c r="CJ70" s="449"/>
      <c r="CK70" s="449"/>
      <c r="CL70" s="449"/>
      <c r="CM70" s="449"/>
      <c r="CN70" s="449"/>
      <c r="CO70" s="449"/>
      <c r="CP70" s="449"/>
      <c r="CQ70" s="449"/>
      <c r="CR70" s="449"/>
      <c r="CS70" s="449"/>
      <c r="CT70" s="449"/>
      <c r="CU70" s="449"/>
      <c r="CV70" s="449"/>
      <c r="CW70" s="449"/>
      <c r="CX70" s="449"/>
      <c r="CY70" s="449"/>
      <c r="CZ70" s="449"/>
      <c r="DA70" s="449"/>
      <c r="DB70" s="449"/>
      <c r="DC70" s="449"/>
      <c r="DD70" s="449"/>
      <c r="DE70" s="449"/>
      <c r="DF70" s="449"/>
      <c r="DG70" s="449"/>
      <c r="DH70" s="449"/>
      <c r="DI70" s="449"/>
      <c r="DJ70" s="449"/>
      <c r="DK70" s="449"/>
      <c r="DL70" s="449"/>
      <c r="DM70" s="449"/>
      <c r="DN70" s="449"/>
      <c r="DO70" s="449"/>
      <c r="DP70" s="449"/>
      <c r="DQ70" s="449"/>
      <c r="DR70" s="449"/>
      <c r="DS70" s="449"/>
      <c r="DT70" s="449"/>
      <c r="DU70" s="449"/>
      <c r="DV70" s="449"/>
      <c r="DW70" s="449"/>
      <c r="DX70" s="449"/>
      <c r="DY70" s="449"/>
      <c r="DZ70" s="449"/>
      <c r="EA70" s="449"/>
      <c r="EB70" s="449"/>
      <c r="EC70" s="449"/>
      <c r="ED70" s="449"/>
      <c r="EE70" s="449"/>
      <c r="EF70" s="449"/>
      <c r="EG70" s="449"/>
      <c r="EH70" s="449"/>
      <c r="EI70" s="449"/>
      <c r="EJ70" s="449"/>
      <c r="EK70" s="449"/>
      <c r="EL70" s="449"/>
      <c r="EM70" s="449"/>
      <c r="EN70" s="449"/>
      <c r="EO70" s="449"/>
      <c r="EP70" s="449"/>
      <c r="EQ70" s="449"/>
      <c r="ER70" s="449"/>
      <c r="ES70" s="449"/>
      <c r="ET70" s="449"/>
      <c r="EU70" s="449"/>
      <c r="EV70" s="449"/>
      <c r="EW70" s="449"/>
      <c r="EX70" s="449"/>
      <c r="EY70" s="449"/>
      <c r="EZ70" s="449"/>
      <c r="FA70" s="449"/>
      <c r="FB70" s="449"/>
      <c r="FC70" s="449"/>
      <c r="FD70" s="449"/>
      <c r="FE70" s="449"/>
      <c r="FF70" s="449"/>
      <c r="FG70" s="449"/>
      <c r="FH70" s="449"/>
      <c r="FI70" s="449"/>
      <c r="FJ70" s="449"/>
      <c r="FK70" s="449"/>
      <c r="FL70" s="449"/>
      <c r="FM70" s="449"/>
      <c r="FN70" s="449"/>
      <c r="FO70" s="449"/>
      <c r="FP70" s="449"/>
      <c r="FQ70" s="449"/>
      <c r="FR70" s="449"/>
      <c r="FS70" s="449"/>
      <c r="FT70" s="449"/>
      <c r="FU70" s="449"/>
      <c r="FV70" s="449"/>
      <c r="FW70" s="449"/>
      <c r="FX70" s="449"/>
      <c r="FY70" s="449"/>
      <c r="FZ70" s="449"/>
      <c r="GA70" s="449"/>
      <c r="GB70" s="449"/>
      <c r="GC70" s="449"/>
      <c r="GD70" s="449"/>
      <c r="GE70" s="449"/>
      <c r="GF70" s="449"/>
      <c r="GG70" s="449"/>
      <c r="GH70" s="449"/>
      <c r="GI70" s="449"/>
      <c r="GJ70" s="449"/>
      <c r="GK70" s="449"/>
      <c r="GL70" s="449"/>
      <c r="GM70" s="449"/>
      <c r="GN70" s="449"/>
      <c r="GO70" s="449"/>
      <c r="GP70" s="449"/>
      <c r="GQ70" s="449"/>
      <c r="GR70" s="449"/>
      <c r="GS70" s="449"/>
      <c r="GT70" s="449"/>
      <c r="GU70" s="449"/>
      <c r="GV70" s="449"/>
      <c r="GW70" s="449"/>
      <c r="GX70" s="449"/>
      <c r="GY70" s="449"/>
      <c r="GZ70" s="449"/>
      <c r="HA70" s="449"/>
      <c r="HB70" s="449"/>
      <c r="HC70" s="449"/>
      <c r="HD70" s="449"/>
      <c r="HE70" s="449"/>
      <c r="HF70" s="449"/>
      <c r="HG70" s="449"/>
      <c r="HH70" s="449"/>
      <c r="HI70" s="449"/>
      <c r="HJ70" s="449"/>
      <c r="HK70" s="449"/>
      <c r="HL70" s="449"/>
      <c r="HM70" s="449"/>
      <c r="HN70" s="449"/>
      <c r="HO70" s="449"/>
      <c r="HP70" s="449"/>
      <c r="HQ70" s="449"/>
      <c r="HR70" s="449"/>
      <c r="HS70" s="449"/>
      <c r="HT70" s="449"/>
      <c r="HU70" s="449"/>
      <c r="HV70" s="449"/>
      <c r="HW70" s="449"/>
      <c r="HX70" s="449"/>
      <c r="HY70" s="449"/>
      <c r="HZ70" s="449"/>
      <c r="IA70" s="449"/>
      <c r="IB70" s="449"/>
      <c r="IC70" s="449"/>
      <c r="ID70" s="449"/>
      <c r="IE70" s="449"/>
      <c r="IF70" s="449"/>
      <c r="IG70" s="449"/>
      <c r="IH70" s="449"/>
      <c r="II70" s="449"/>
      <c r="IJ70" s="449"/>
      <c r="IK70" s="449"/>
      <c r="IL70" s="449"/>
      <c r="IM70" s="449"/>
      <c r="IN70" s="449"/>
      <c r="IO70" s="449"/>
      <c r="IP70" s="449"/>
      <c r="IQ70" s="449"/>
      <c r="IR70" s="449"/>
      <c r="IS70" s="449"/>
      <c r="IT70" s="449"/>
      <c r="IU70" s="449"/>
      <c r="IV70" s="449"/>
      <c r="IW70" s="449"/>
      <c r="IX70" s="449"/>
    </row>
    <row r="71" spans="2:260" s="123" customFormat="1" ht="13.5" customHeight="1">
      <c r="B71" s="217"/>
      <c r="C71" s="53"/>
      <c r="D71" s="330"/>
      <c r="E71" s="155"/>
      <c r="F71" s="155"/>
      <c r="G71" s="340"/>
      <c r="H71" s="340"/>
      <c r="I71" s="155"/>
      <c r="J71" s="450"/>
      <c r="K71" s="450"/>
      <c r="L71" s="450"/>
      <c r="M71" s="451"/>
      <c r="N71" s="451"/>
      <c r="O71" s="451"/>
      <c r="P71" s="451"/>
      <c r="Q71" s="451"/>
      <c r="R71" s="451"/>
      <c r="S71" s="451"/>
      <c r="T71" s="451"/>
      <c r="U71" s="451"/>
      <c r="V71" s="451"/>
      <c r="W71" s="451"/>
      <c r="X71" s="451"/>
      <c r="Y71" s="451"/>
      <c r="Z71" s="451"/>
      <c r="AA71" s="451"/>
      <c r="AB71" s="451"/>
      <c r="AC71" s="451"/>
      <c r="AD71" s="451"/>
      <c r="AE71" s="451"/>
      <c r="AF71" s="451"/>
      <c r="AG71" s="451"/>
      <c r="AH71" s="451"/>
      <c r="AI71" s="451"/>
      <c r="AJ71" s="451"/>
      <c r="AK71" s="451"/>
      <c r="AL71" s="451"/>
      <c r="AM71" s="451"/>
      <c r="AN71" s="451"/>
      <c r="AO71" s="451"/>
      <c r="AP71" s="451"/>
      <c r="AQ71" s="451"/>
      <c r="AR71" s="451"/>
      <c r="AS71" s="451"/>
      <c r="AT71" s="451"/>
      <c r="AU71" s="451"/>
      <c r="AV71" s="451"/>
      <c r="AW71" s="451"/>
      <c r="AX71" s="451"/>
      <c r="AY71" s="451"/>
      <c r="AZ71" s="451"/>
      <c r="BA71" s="451"/>
      <c r="BB71" s="451"/>
      <c r="BC71" s="451"/>
      <c r="BD71" s="451"/>
      <c r="BE71" s="451"/>
      <c r="BF71" s="451"/>
      <c r="BG71" s="451"/>
      <c r="BH71" s="451"/>
      <c r="BI71" s="451"/>
      <c r="BJ71" s="451"/>
      <c r="BK71" s="451"/>
      <c r="BL71" s="451"/>
      <c r="BM71" s="451"/>
      <c r="BN71" s="451"/>
      <c r="BO71" s="451"/>
      <c r="BP71" s="451"/>
      <c r="BQ71" s="451"/>
      <c r="BR71" s="451"/>
      <c r="BS71" s="451"/>
      <c r="BT71" s="451"/>
      <c r="BU71" s="451"/>
      <c r="BV71" s="451"/>
      <c r="BW71" s="451"/>
      <c r="BX71" s="451"/>
      <c r="BY71" s="451"/>
      <c r="BZ71" s="451"/>
      <c r="CA71" s="451"/>
      <c r="CB71" s="451"/>
      <c r="CC71" s="451"/>
      <c r="CD71" s="451"/>
      <c r="CE71" s="451"/>
      <c r="CF71" s="451"/>
      <c r="CG71" s="451"/>
      <c r="CH71" s="451"/>
      <c r="CI71" s="451"/>
      <c r="CJ71" s="451"/>
      <c r="CK71" s="451"/>
      <c r="CL71" s="451"/>
      <c r="CM71" s="451"/>
      <c r="CN71" s="451"/>
      <c r="CO71" s="451"/>
      <c r="CP71" s="451"/>
      <c r="CQ71" s="451"/>
      <c r="CR71" s="451"/>
      <c r="CS71" s="451"/>
      <c r="CT71" s="451"/>
      <c r="CU71" s="451"/>
      <c r="CV71" s="451"/>
      <c r="CW71" s="451"/>
      <c r="CX71" s="451"/>
      <c r="CY71" s="451"/>
      <c r="CZ71" s="451"/>
      <c r="DA71" s="451"/>
      <c r="DB71" s="451"/>
      <c r="DC71" s="451"/>
      <c r="DD71" s="451"/>
      <c r="DE71" s="451"/>
      <c r="DF71" s="451"/>
      <c r="DG71" s="451"/>
      <c r="DH71" s="451"/>
      <c r="DI71" s="451"/>
      <c r="DJ71" s="451"/>
      <c r="DK71" s="451"/>
      <c r="DL71" s="451"/>
      <c r="DM71" s="451"/>
      <c r="DN71" s="451"/>
      <c r="DO71" s="451"/>
      <c r="DP71" s="451"/>
      <c r="DQ71" s="451"/>
      <c r="DR71" s="451"/>
      <c r="DS71" s="451"/>
      <c r="DT71" s="451"/>
      <c r="DU71" s="451"/>
      <c r="DV71" s="451"/>
      <c r="DW71" s="451"/>
      <c r="DX71" s="451"/>
      <c r="DY71" s="451"/>
      <c r="DZ71" s="451"/>
      <c r="EA71" s="451"/>
      <c r="EB71" s="451"/>
      <c r="EC71" s="451"/>
      <c r="ED71" s="451"/>
      <c r="EE71" s="451"/>
      <c r="EF71" s="451"/>
      <c r="EG71" s="451"/>
      <c r="EH71" s="451"/>
      <c r="EI71" s="451"/>
      <c r="EJ71" s="451"/>
      <c r="EK71" s="451"/>
      <c r="EL71" s="451"/>
      <c r="EM71" s="451"/>
      <c r="EN71" s="451"/>
      <c r="EO71" s="451"/>
      <c r="EP71" s="451"/>
      <c r="EQ71" s="451"/>
      <c r="ER71" s="451"/>
      <c r="ES71" s="451"/>
      <c r="ET71" s="451"/>
      <c r="EU71" s="451"/>
      <c r="EV71" s="451"/>
      <c r="EW71" s="451"/>
      <c r="EX71" s="451"/>
      <c r="EY71" s="451"/>
      <c r="EZ71" s="451"/>
      <c r="FA71" s="451"/>
      <c r="FB71" s="451"/>
      <c r="FC71" s="451"/>
      <c r="FD71" s="451"/>
      <c r="FE71" s="451"/>
      <c r="FF71" s="451"/>
      <c r="FG71" s="451"/>
      <c r="FH71" s="451"/>
      <c r="FI71" s="451"/>
      <c r="FJ71" s="451"/>
      <c r="FK71" s="451"/>
      <c r="FL71" s="451"/>
      <c r="FM71" s="451"/>
      <c r="FN71" s="451"/>
      <c r="FO71" s="451"/>
      <c r="FP71" s="451"/>
      <c r="FQ71" s="451"/>
      <c r="FR71" s="451"/>
      <c r="FS71" s="451"/>
      <c r="FT71" s="451"/>
      <c r="FU71" s="451"/>
      <c r="FV71" s="451"/>
      <c r="FW71" s="451"/>
      <c r="FX71" s="451"/>
      <c r="FY71" s="451"/>
      <c r="FZ71" s="451"/>
      <c r="GA71" s="451"/>
      <c r="GB71" s="451"/>
      <c r="GC71" s="451"/>
      <c r="GD71" s="451"/>
      <c r="GE71" s="451"/>
      <c r="GF71" s="451"/>
      <c r="GG71" s="451"/>
      <c r="GH71" s="451"/>
      <c r="GI71" s="451"/>
      <c r="GJ71" s="451"/>
      <c r="GK71" s="451"/>
      <c r="GL71" s="451"/>
      <c r="GM71" s="451"/>
      <c r="GN71" s="451"/>
      <c r="GO71" s="451"/>
      <c r="GP71" s="451"/>
      <c r="GQ71" s="451"/>
      <c r="GR71" s="451"/>
      <c r="GS71" s="451"/>
      <c r="GT71" s="451"/>
      <c r="GU71" s="451"/>
      <c r="GV71" s="451"/>
      <c r="GW71" s="451"/>
      <c r="GX71" s="451"/>
      <c r="GY71" s="451"/>
      <c r="GZ71" s="451"/>
      <c r="HA71" s="451"/>
      <c r="HB71" s="451"/>
      <c r="HC71" s="451"/>
      <c r="HD71" s="451"/>
      <c r="HE71" s="451"/>
      <c r="HF71" s="451"/>
      <c r="HG71" s="451"/>
      <c r="HH71" s="451"/>
      <c r="HI71" s="451"/>
      <c r="HJ71" s="451"/>
      <c r="HK71" s="451"/>
      <c r="HL71" s="451"/>
      <c r="HM71" s="451"/>
      <c r="HN71" s="451"/>
      <c r="HO71" s="451"/>
      <c r="HP71" s="451"/>
      <c r="HQ71" s="451"/>
      <c r="HR71" s="451"/>
      <c r="HS71" s="451"/>
      <c r="HT71" s="451"/>
      <c r="HU71" s="451"/>
      <c r="HV71" s="451"/>
      <c r="HW71" s="451"/>
      <c r="HX71" s="451"/>
      <c r="HY71" s="451"/>
      <c r="HZ71" s="451"/>
      <c r="IA71" s="451"/>
      <c r="IB71" s="451"/>
      <c r="IC71" s="451"/>
      <c r="ID71" s="451"/>
      <c r="IE71" s="451"/>
      <c r="IF71" s="451"/>
      <c r="IG71" s="451"/>
      <c r="IH71" s="451"/>
      <c r="II71" s="451"/>
      <c r="IJ71" s="451"/>
      <c r="IK71" s="451"/>
      <c r="IL71" s="451"/>
      <c r="IM71" s="451"/>
      <c r="IN71" s="451"/>
      <c r="IO71" s="451"/>
      <c r="IP71" s="451"/>
      <c r="IQ71" s="451"/>
      <c r="IR71" s="451"/>
      <c r="IS71" s="451"/>
      <c r="IT71" s="451"/>
      <c r="IU71" s="451"/>
      <c r="IV71" s="451"/>
      <c r="IW71" s="451"/>
      <c r="IX71" s="451"/>
    </row>
    <row r="72" spans="2:260" s="123" customFormat="1" ht="12">
      <c r="B72" s="217"/>
      <c r="C72" s="20"/>
      <c r="D72" s="20"/>
      <c r="E72" s="153"/>
      <c r="F72" s="153"/>
      <c r="G72" s="52"/>
      <c r="H72" s="20"/>
      <c r="I72" s="137"/>
      <c r="J72" s="153"/>
      <c r="K72" s="153"/>
      <c r="L72" s="52"/>
      <c r="M72" s="52"/>
    </row>
    <row r="73" spans="2:260" s="123" customFormat="1" ht="12">
      <c r="B73" s="217"/>
      <c r="C73" s="20"/>
      <c r="D73" s="20"/>
      <c r="E73" s="153"/>
      <c r="F73" s="153"/>
      <c r="G73" s="52"/>
      <c r="H73" s="20"/>
      <c r="I73" s="137"/>
      <c r="J73" s="153"/>
      <c r="K73" s="153"/>
      <c r="L73" s="52"/>
      <c r="M73" s="52"/>
    </row>
    <row r="74" spans="2:260" s="123" customFormat="1" ht="13.5" customHeight="1">
      <c r="B74" s="217"/>
      <c r="C74" s="125"/>
    </row>
    <row r="75" spans="2:260" ht="15.75">
      <c r="B75" s="429" t="s">
        <v>182</v>
      </c>
      <c r="C75" s="429"/>
      <c r="D75" s="429"/>
      <c r="E75" s="429"/>
      <c r="F75" s="429"/>
      <c r="G75" s="429"/>
    </row>
    <row r="76" spans="2:260">
      <c r="B76" s="433"/>
      <c r="C76" s="433"/>
      <c r="D76" s="433"/>
      <c r="E76" s="433"/>
      <c r="F76" s="433"/>
      <c r="G76" s="22"/>
    </row>
    <row r="77" spans="2:260">
      <c r="B77" s="433" t="s">
        <v>97</v>
      </c>
      <c r="C77" s="433"/>
      <c r="D77" s="433"/>
      <c r="E77" s="433"/>
      <c r="F77" s="433"/>
      <c r="G77" s="433"/>
    </row>
    <row r="78" spans="2:260">
      <c r="B78" s="434" t="s">
        <v>224</v>
      </c>
      <c r="C78" s="434"/>
      <c r="D78" s="434"/>
      <c r="E78" s="434"/>
      <c r="F78" s="434"/>
      <c r="G78" s="434"/>
    </row>
    <row r="79" spans="2:260">
      <c r="B79" s="433" t="s">
        <v>98</v>
      </c>
      <c r="C79" s="433"/>
      <c r="D79" s="433"/>
      <c r="E79" s="433"/>
      <c r="F79" s="433"/>
      <c r="G79" s="433"/>
    </row>
    <row r="80" spans="2:260" ht="10.5" customHeight="1">
      <c r="B80" s="225"/>
      <c r="C80" s="329"/>
      <c r="G80" s="1"/>
    </row>
    <row r="81" spans="2:7" ht="15.75" customHeight="1">
      <c r="B81" s="226"/>
      <c r="C81" s="426" t="s">
        <v>2</v>
      </c>
      <c r="D81" s="426"/>
      <c r="E81" s="23">
        <v>2022</v>
      </c>
      <c r="F81" s="23">
        <v>2021</v>
      </c>
      <c r="G81" s="24"/>
    </row>
    <row r="82" spans="2:7" ht="9.75" customHeight="1">
      <c r="B82" s="227"/>
      <c r="C82" s="159"/>
      <c r="D82" s="159"/>
      <c r="E82" s="160"/>
      <c r="F82" s="160"/>
      <c r="G82" s="13"/>
    </row>
    <row r="83" spans="2:7" ht="15" customHeight="1">
      <c r="B83" s="228"/>
      <c r="C83" s="453" t="s">
        <v>99</v>
      </c>
      <c r="D83" s="453"/>
      <c r="E83" s="212"/>
      <c r="F83" s="161"/>
      <c r="G83" s="13"/>
    </row>
    <row r="84" spans="2:7" ht="15" customHeight="1">
      <c r="B84" s="229"/>
      <c r="C84" s="454" t="s">
        <v>101</v>
      </c>
      <c r="D84" s="454"/>
      <c r="E84" s="162">
        <f>SUM(E85:E91)</f>
        <v>12423544.82</v>
      </c>
      <c r="F84" s="162">
        <f>SUM(F85:F91)</f>
        <v>17471237.050000001</v>
      </c>
      <c r="G84" s="27"/>
    </row>
    <row r="85" spans="2:7" ht="11.25" customHeight="1">
      <c r="B85" s="229"/>
      <c r="C85" s="452" t="s">
        <v>3</v>
      </c>
      <c r="D85" s="452"/>
      <c r="E85" s="246">
        <v>0</v>
      </c>
      <c r="F85" s="246">
        <v>0</v>
      </c>
      <c r="G85" s="27"/>
    </row>
    <row r="86" spans="2:7" ht="11.25" customHeight="1">
      <c r="B86" s="229"/>
      <c r="C86" s="452" t="s">
        <v>104</v>
      </c>
      <c r="D86" s="452"/>
      <c r="E86" s="246">
        <v>0</v>
      </c>
      <c r="F86" s="246">
        <v>0</v>
      </c>
      <c r="G86" s="27"/>
    </row>
    <row r="87" spans="2:7" ht="11.25" customHeight="1">
      <c r="B87" s="229"/>
      <c r="C87" s="452" t="s">
        <v>5</v>
      </c>
      <c r="D87" s="452"/>
      <c r="E87" s="246">
        <v>0</v>
      </c>
      <c r="F87" s="246">
        <v>0</v>
      </c>
      <c r="G87" s="27"/>
    </row>
    <row r="88" spans="2:7" ht="11.25" customHeight="1">
      <c r="B88" s="229"/>
      <c r="C88" s="452" t="s">
        <v>7</v>
      </c>
      <c r="D88" s="452"/>
      <c r="E88" s="246">
        <v>0</v>
      </c>
      <c r="F88" s="246">
        <v>0</v>
      </c>
      <c r="G88" s="27"/>
    </row>
    <row r="89" spans="2:7" ht="11.25" customHeight="1">
      <c r="B89" s="229"/>
      <c r="C89" s="452" t="s">
        <v>30</v>
      </c>
      <c r="D89" s="452"/>
      <c r="E89" s="246">
        <v>0</v>
      </c>
      <c r="F89" s="246">
        <v>0</v>
      </c>
      <c r="G89" s="27"/>
    </row>
    <row r="90" spans="2:7" ht="11.25" customHeight="1">
      <c r="B90" s="229"/>
      <c r="C90" s="452" t="s">
        <v>187</v>
      </c>
      <c r="D90" s="452"/>
      <c r="E90" s="246">
        <v>0</v>
      </c>
      <c r="F90" s="246">
        <v>0</v>
      </c>
      <c r="G90" s="27"/>
    </row>
    <row r="91" spans="2:7" ht="15" customHeight="1">
      <c r="B91" s="229"/>
      <c r="C91" s="452" t="s">
        <v>105</v>
      </c>
      <c r="D91" s="452"/>
      <c r="E91" s="247">
        <v>12423544.82</v>
      </c>
      <c r="F91" s="247">
        <v>17471237.050000001</v>
      </c>
      <c r="G91" s="27"/>
    </row>
    <row r="92" spans="2:7" ht="8.25" customHeight="1">
      <c r="B92" s="229"/>
      <c r="C92" s="320"/>
      <c r="D92" s="121"/>
      <c r="E92" s="163"/>
      <c r="F92" s="163"/>
      <c r="G92" s="27"/>
    </row>
    <row r="93" spans="2:7" ht="38.25" customHeight="1">
      <c r="B93" s="229"/>
      <c r="C93" s="454" t="s">
        <v>184</v>
      </c>
      <c r="D93" s="454"/>
      <c r="E93" s="162">
        <f>SUM(E94:E95)</f>
        <v>286393499</v>
      </c>
      <c r="F93" s="162">
        <f>SUM(F94:F95)</f>
        <v>197910295.87</v>
      </c>
      <c r="G93" s="27"/>
    </row>
    <row r="94" spans="2:7" ht="37.5" customHeight="1">
      <c r="B94" s="229"/>
      <c r="C94" s="452" t="s">
        <v>185</v>
      </c>
      <c r="D94" s="452"/>
      <c r="E94" s="246">
        <v>0</v>
      </c>
      <c r="F94" s="246">
        <v>0</v>
      </c>
      <c r="G94" s="27"/>
    </row>
    <row r="95" spans="2:7" ht="12.75" customHeight="1">
      <c r="B95" s="229"/>
      <c r="C95" s="452" t="s">
        <v>186</v>
      </c>
      <c r="D95" s="452"/>
      <c r="E95" s="246">
        <v>286393499</v>
      </c>
      <c r="F95" s="246">
        <v>197910295.87</v>
      </c>
      <c r="G95" s="27"/>
    </row>
    <row r="96" spans="2:7" ht="9.75" customHeight="1">
      <c r="B96" s="229"/>
      <c r="C96" s="320"/>
      <c r="D96" s="121"/>
      <c r="E96" s="163"/>
      <c r="F96" s="163"/>
      <c r="G96" s="27"/>
    </row>
    <row r="97" spans="2:7" ht="12.75" customHeight="1">
      <c r="B97" s="229"/>
      <c r="C97" s="454" t="s">
        <v>107</v>
      </c>
      <c r="D97" s="454"/>
      <c r="E97" s="162">
        <f>SUM(E98:E102)</f>
        <v>102191360.18000001</v>
      </c>
      <c r="F97" s="162">
        <f>SUM(F98:F102)</f>
        <v>48489335.770000003</v>
      </c>
      <c r="G97" s="27"/>
    </row>
    <row r="98" spans="2:7" ht="12.75" customHeight="1">
      <c r="B98" s="229"/>
      <c r="C98" s="452" t="s">
        <v>108</v>
      </c>
      <c r="D98" s="452"/>
      <c r="E98" s="247">
        <v>0</v>
      </c>
      <c r="F98" s="247">
        <v>0</v>
      </c>
      <c r="G98" s="27"/>
    </row>
    <row r="99" spans="2:7" ht="12.75" customHeight="1">
      <c r="B99" s="229"/>
      <c r="C99" s="452" t="s">
        <v>109</v>
      </c>
      <c r="D99" s="452"/>
      <c r="E99" s="246">
        <v>432.28</v>
      </c>
      <c r="F99" s="246">
        <v>0</v>
      </c>
      <c r="G99" s="27"/>
    </row>
    <row r="100" spans="2:7" ht="12.75" customHeight="1">
      <c r="B100" s="229"/>
      <c r="C100" s="452" t="s">
        <v>110</v>
      </c>
      <c r="D100" s="452"/>
      <c r="E100" s="246">
        <v>0</v>
      </c>
      <c r="F100" s="246">
        <v>0</v>
      </c>
      <c r="G100" s="27"/>
    </row>
    <row r="101" spans="2:7" ht="12.75" customHeight="1">
      <c r="B101" s="229"/>
      <c r="C101" s="452" t="s">
        <v>111</v>
      </c>
      <c r="D101" s="452"/>
      <c r="E101" s="246">
        <v>0</v>
      </c>
      <c r="F101" s="246">
        <v>0</v>
      </c>
      <c r="G101" s="27"/>
    </row>
    <row r="102" spans="2:7" ht="12.75" customHeight="1">
      <c r="B102" s="229"/>
      <c r="C102" s="452" t="s">
        <v>112</v>
      </c>
      <c r="D102" s="452"/>
      <c r="E102" s="246">
        <v>102190927.90000001</v>
      </c>
      <c r="F102" s="246">
        <v>48489335.770000003</v>
      </c>
      <c r="G102" s="27"/>
    </row>
    <row r="103" spans="2:7" ht="6" customHeight="1">
      <c r="B103" s="229"/>
      <c r="C103" s="320"/>
      <c r="D103" s="164"/>
      <c r="E103" s="161"/>
      <c r="F103" s="161"/>
      <c r="G103" s="27"/>
    </row>
    <row r="104" spans="2:7" ht="12.75" customHeight="1">
      <c r="B104" s="229"/>
      <c r="C104" s="454" t="s">
        <v>113</v>
      </c>
      <c r="D104" s="454"/>
      <c r="E104" s="162">
        <f>E84+E93+E97</f>
        <v>401008404</v>
      </c>
      <c r="F104" s="162">
        <f>F84+F93+F97</f>
        <v>263870868.69000003</v>
      </c>
      <c r="G104" s="27"/>
    </row>
    <row r="105" spans="2:7" ht="7.5" customHeight="1">
      <c r="B105" s="229"/>
      <c r="C105" s="455"/>
      <c r="D105" s="455"/>
      <c r="E105" s="161"/>
      <c r="F105" s="161"/>
      <c r="G105" s="27"/>
    </row>
    <row r="106" spans="2:7" ht="12.75" customHeight="1">
      <c r="B106" s="229"/>
      <c r="C106" s="453" t="s">
        <v>100</v>
      </c>
      <c r="D106" s="453"/>
      <c r="E106" s="161"/>
      <c r="F106" s="161"/>
      <c r="G106" s="27"/>
    </row>
    <row r="107" spans="2:7" ht="12.75" customHeight="1">
      <c r="B107" s="229"/>
      <c r="C107" s="453" t="s">
        <v>102</v>
      </c>
      <c r="D107" s="453"/>
      <c r="E107" s="162">
        <f>SUM(E108:E110)</f>
        <v>357040892.38</v>
      </c>
      <c r="F107" s="162">
        <f>SUM(F108:F110)</f>
        <v>245727078.43000001</v>
      </c>
      <c r="G107" s="27"/>
    </row>
    <row r="108" spans="2:7" ht="12.75" customHeight="1">
      <c r="B108" s="229"/>
      <c r="C108" s="452" t="s">
        <v>103</v>
      </c>
      <c r="D108" s="452"/>
      <c r="E108" s="246">
        <v>137938395.16</v>
      </c>
      <c r="F108" s="246">
        <v>117571923.58</v>
      </c>
      <c r="G108" s="27"/>
    </row>
    <row r="109" spans="2:7" ht="12.75" customHeight="1">
      <c r="B109" s="229"/>
      <c r="C109" s="452" t="s">
        <v>4</v>
      </c>
      <c r="D109" s="452"/>
      <c r="E109" s="246">
        <v>123684464.5</v>
      </c>
      <c r="F109" s="246">
        <v>86928415.959999993</v>
      </c>
      <c r="G109" s="27"/>
    </row>
    <row r="110" spans="2:7" ht="12.75" customHeight="1">
      <c r="B110" s="229"/>
      <c r="C110" s="452" t="s">
        <v>6</v>
      </c>
      <c r="D110" s="452"/>
      <c r="E110" s="246">
        <v>95418032.719999999</v>
      </c>
      <c r="F110" s="246">
        <v>41226738.890000001</v>
      </c>
      <c r="G110" s="27"/>
    </row>
    <row r="111" spans="2:7" ht="10.5" customHeight="1">
      <c r="B111" s="229"/>
      <c r="C111" s="320"/>
      <c r="D111" s="121"/>
      <c r="E111" s="163"/>
      <c r="F111" s="163"/>
      <c r="G111" s="27"/>
    </row>
    <row r="112" spans="2:7" ht="12.75" customHeight="1">
      <c r="B112" s="229"/>
      <c r="C112" s="453" t="s">
        <v>8</v>
      </c>
      <c r="D112" s="453"/>
      <c r="E112" s="162">
        <f>SUM(E113:E121)</f>
        <v>0</v>
      </c>
      <c r="F112" s="162">
        <f>SUM(F113:F121)</f>
        <v>0</v>
      </c>
      <c r="G112" s="27"/>
    </row>
    <row r="113" spans="2:7" ht="12.75" customHeight="1">
      <c r="B113" s="229"/>
      <c r="C113" s="452" t="s">
        <v>9</v>
      </c>
      <c r="D113" s="452"/>
      <c r="E113" s="246">
        <v>0</v>
      </c>
      <c r="F113" s="246">
        <v>0</v>
      </c>
      <c r="G113" s="27"/>
    </row>
    <row r="114" spans="2:7" ht="12.75" customHeight="1">
      <c r="B114" s="229"/>
      <c r="C114" s="452" t="s">
        <v>10</v>
      </c>
      <c r="D114" s="452"/>
      <c r="E114" s="246">
        <v>0</v>
      </c>
      <c r="F114" s="246">
        <v>0</v>
      </c>
      <c r="G114" s="27"/>
    </row>
    <row r="115" spans="2:7" ht="12.75" customHeight="1">
      <c r="B115" s="229"/>
      <c r="C115" s="452" t="s">
        <v>11</v>
      </c>
      <c r="D115" s="452"/>
      <c r="E115" s="246">
        <v>0</v>
      </c>
      <c r="F115" s="246">
        <v>0</v>
      </c>
      <c r="G115" s="27"/>
    </row>
    <row r="116" spans="2:7" ht="12.75" customHeight="1">
      <c r="B116" s="229"/>
      <c r="C116" s="452" t="s">
        <v>12</v>
      </c>
      <c r="D116" s="452"/>
      <c r="E116" s="246">
        <v>0</v>
      </c>
      <c r="F116" s="246">
        <v>0</v>
      </c>
      <c r="G116" s="27"/>
    </row>
    <row r="117" spans="2:7" ht="12.75" customHeight="1">
      <c r="B117" s="229"/>
      <c r="C117" s="452" t="s">
        <v>13</v>
      </c>
      <c r="D117" s="452"/>
      <c r="E117" s="246">
        <v>0</v>
      </c>
      <c r="F117" s="246">
        <v>0</v>
      </c>
      <c r="G117" s="27"/>
    </row>
    <row r="118" spans="2:7" ht="12.75" customHeight="1">
      <c r="B118" s="229"/>
      <c r="C118" s="452" t="s">
        <v>106</v>
      </c>
      <c r="D118" s="452"/>
      <c r="E118" s="246">
        <v>0</v>
      </c>
      <c r="F118" s="246">
        <v>0</v>
      </c>
      <c r="G118" s="27"/>
    </row>
    <row r="119" spans="2:7" ht="12.75" customHeight="1">
      <c r="B119" s="229"/>
      <c r="C119" s="452" t="s">
        <v>15</v>
      </c>
      <c r="D119" s="452"/>
      <c r="E119" s="246">
        <v>0</v>
      </c>
      <c r="F119" s="246">
        <v>0</v>
      </c>
      <c r="G119" s="27"/>
    </row>
    <row r="120" spans="2:7" ht="12.75" customHeight="1">
      <c r="B120" s="229"/>
      <c r="C120" s="452" t="s">
        <v>16</v>
      </c>
      <c r="D120" s="452"/>
      <c r="E120" s="246">
        <v>0</v>
      </c>
      <c r="F120" s="246">
        <v>0</v>
      </c>
      <c r="G120" s="27"/>
    </row>
    <row r="121" spans="2:7" ht="12.75" customHeight="1">
      <c r="B121" s="229"/>
      <c r="C121" s="452" t="s">
        <v>17</v>
      </c>
      <c r="D121" s="452"/>
      <c r="E121" s="246">
        <v>0</v>
      </c>
      <c r="F121" s="246">
        <v>0</v>
      </c>
      <c r="G121" s="27"/>
    </row>
    <row r="122" spans="2:7" ht="8.25" customHeight="1">
      <c r="B122" s="229"/>
      <c r="C122" s="320"/>
      <c r="D122" s="121"/>
      <c r="E122" s="163"/>
      <c r="F122" s="163"/>
      <c r="G122" s="28"/>
    </row>
    <row r="123" spans="2:7" ht="12.75" customHeight="1">
      <c r="B123" s="229"/>
      <c r="C123" s="454" t="s">
        <v>14</v>
      </c>
      <c r="D123" s="454"/>
      <c r="E123" s="162">
        <f>SUM(E124:E126)</f>
        <v>0</v>
      </c>
      <c r="F123" s="162">
        <f>SUM(F124:F126)</f>
        <v>0</v>
      </c>
      <c r="G123" s="28"/>
    </row>
    <row r="124" spans="2:7" ht="12.75" customHeight="1">
      <c r="B124" s="229"/>
      <c r="C124" s="452" t="s">
        <v>18</v>
      </c>
      <c r="D124" s="452"/>
      <c r="E124" s="246">
        <v>0</v>
      </c>
      <c r="F124" s="246">
        <v>0</v>
      </c>
      <c r="G124" s="28"/>
    </row>
    <row r="125" spans="2:7" ht="12.75" customHeight="1">
      <c r="B125" s="229"/>
      <c r="C125" s="452" t="s">
        <v>1</v>
      </c>
      <c r="D125" s="452"/>
      <c r="E125" s="246">
        <v>0</v>
      </c>
      <c r="F125" s="246">
        <v>0</v>
      </c>
      <c r="G125" s="28"/>
    </row>
    <row r="126" spans="2:7" ht="12.75" customHeight="1">
      <c r="B126" s="229"/>
      <c r="C126" s="452" t="s">
        <v>19</v>
      </c>
      <c r="D126" s="452"/>
      <c r="E126" s="246">
        <v>0</v>
      </c>
      <c r="F126" s="246">
        <v>0</v>
      </c>
      <c r="G126" s="28"/>
    </row>
    <row r="127" spans="2:7" ht="7.5" customHeight="1">
      <c r="B127" s="229"/>
      <c r="C127" s="320"/>
      <c r="D127" s="121"/>
      <c r="E127" s="163"/>
      <c r="F127" s="163"/>
      <c r="G127" s="28"/>
    </row>
    <row r="128" spans="2:7" ht="12.75" customHeight="1">
      <c r="B128" s="229"/>
      <c r="C128" s="453" t="s">
        <v>114</v>
      </c>
      <c r="D128" s="453"/>
      <c r="E128" s="165">
        <f>SUM(E129:E133)</f>
        <v>0</v>
      </c>
      <c r="F128" s="165">
        <f>SUM(F129:F133)</f>
        <v>0</v>
      </c>
      <c r="G128" s="28"/>
    </row>
    <row r="129" spans="2:7" ht="12.75" customHeight="1">
      <c r="B129" s="229"/>
      <c r="C129" s="452" t="s">
        <v>20</v>
      </c>
      <c r="D129" s="452"/>
      <c r="E129" s="246">
        <v>0</v>
      </c>
      <c r="F129" s="246">
        <v>0</v>
      </c>
      <c r="G129" s="28"/>
    </row>
    <row r="130" spans="2:7" ht="12.75" customHeight="1">
      <c r="B130" s="229"/>
      <c r="C130" s="452" t="s">
        <v>21</v>
      </c>
      <c r="D130" s="452"/>
      <c r="E130" s="246">
        <v>0</v>
      </c>
      <c r="F130" s="246">
        <v>0</v>
      </c>
      <c r="G130" s="28"/>
    </row>
    <row r="131" spans="2:7" ht="12.75" customHeight="1">
      <c r="B131" s="229"/>
      <c r="C131" s="452" t="s">
        <v>22</v>
      </c>
      <c r="D131" s="452"/>
      <c r="E131" s="246">
        <v>0</v>
      </c>
      <c r="F131" s="246">
        <v>0</v>
      </c>
      <c r="G131" s="28"/>
    </row>
    <row r="132" spans="2:7" ht="12.75" customHeight="1">
      <c r="B132" s="229"/>
      <c r="C132" s="452" t="s">
        <v>23</v>
      </c>
      <c r="D132" s="452"/>
      <c r="E132" s="246">
        <v>0</v>
      </c>
      <c r="F132" s="246">
        <v>0</v>
      </c>
      <c r="G132" s="28"/>
    </row>
    <row r="133" spans="2:7" ht="12.75" customHeight="1">
      <c r="B133" s="229"/>
      <c r="C133" s="452" t="s">
        <v>24</v>
      </c>
      <c r="D133" s="452"/>
      <c r="E133" s="246">
        <v>0</v>
      </c>
      <c r="F133" s="246">
        <v>0</v>
      </c>
      <c r="G133" s="28"/>
    </row>
    <row r="134" spans="2:7" ht="9.75" customHeight="1">
      <c r="B134" s="229"/>
      <c r="C134" s="320"/>
      <c r="D134" s="121"/>
      <c r="E134" s="163"/>
      <c r="F134" s="163"/>
      <c r="G134" s="28"/>
    </row>
    <row r="135" spans="2:7" ht="12.75" customHeight="1">
      <c r="B135" s="229"/>
      <c r="C135" s="454" t="s">
        <v>115</v>
      </c>
      <c r="D135" s="454"/>
      <c r="E135" s="165">
        <f>SUM(E136:E141)</f>
        <v>6655100.0899999999</v>
      </c>
      <c r="F135" s="165">
        <f>SUM(F136:F141)</f>
        <v>4264364.88</v>
      </c>
      <c r="G135" s="28"/>
    </row>
    <row r="136" spans="2:7" ht="12.75" customHeight="1">
      <c r="B136" s="229"/>
      <c r="C136" s="452" t="s">
        <v>116</v>
      </c>
      <c r="D136" s="452"/>
      <c r="E136" s="246">
        <v>6655100.0899999999</v>
      </c>
      <c r="F136" s="246">
        <v>4264364.88</v>
      </c>
      <c r="G136" s="28"/>
    </row>
    <row r="137" spans="2:7" ht="12.75" customHeight="1">
      <c r="B137" s="229"/>
      <c r="C137" s="452" t="s">
        <v>117</v>
      </c>
      <c r="D137" s="452"/>
      <c r="E137" s="246">
        <v>0</v>
      </c>
      <c r="F137" s="246">
        <v>0</v>
      </c>
      <c r="G137" s="28"/>
    </row>
    <row r="138" spans="2:7" ht="12.75" customHeight="1">
      <c r="B138" s="229"/>
      <c r="C138" s="452" t="s">
        <v>118</v>
      </c>
      <c r="D138" s="452"/>
      <c r="E138" s="246">
        <v>0</v>
      </c>
      <c r="F138" s="246">
        <v>0</v>
      </c>
      <c r="G138" s="28"/>
    </row>
    <row r="139" spans="2:7" ht="12.75" customHeight="1">
      <c r="B139" s="229"/>
      <c r="C139" s="452" t="s">
        <v>119</v>
      </c>
      <c r="D139" s="452"/>
      <c r="E139" s="246">
        <v>0</v>
      </c>
      <c r="F139" s="246">
        <v>0</v>
      </c>
      <c r="G139" s="28"/>
    </row>
    <row r="140" spans="2:7" ht="12.75" customHeight="1">
      <c r="B140" s="229"/>
      <c r="C140" s="452" t="s">
        <v>120</v>
      </c>
      <c r="D140" s="452"/>
      <c r="E140" s="246">
        <v>0</v>
      </c>
      <c r="F140" s="246">
        <v>0</v>
      </c>
      <c r="G140" s="28"/>
    </row>
    <row r="141" spans="2:7" ht="12.75" customHeight="1">
      <c r="B141" s="229"/>
      <c r="C141" s="452" t="s">
        <v>121</v>
      </c>
      <c r="D141" s="452"/>
      <c r="E141" s="246">
        <v>0</v>
      </c>
      <c r="F141" s="246">
        <v>0</v>
      </c>
      <c r="G141" s="28"/>
    </row>
    <row r="142" spans="2:7" ht="6.75" customHeight="1">
      <c r="B142" s="229"/>
      <c r="C142" s="320"/>
      <c r="D142" s="121"/>
      <c r="E142" s="163"/>
      <c r="F142" s="163"/>
      <c r="G142" s="28"/>
    </row>
    <row r="143" spans="2:7" ht="12.75" customHeight="1">
      <c r="B143" s="229"/>
      <c r="C143" s="454" t="s">
        <v>25</v>
      </c>
      <c r="D143" s="454"/>
      <c r="E143" s="165">
        <f>E144</f>
        <v>0</v>
      </c>
      <c r="F143" s="165">
        <f>F144</f>
        <v>0</v>
      </c>
      <c r="G143" s="28"/>
    </row>
    <row r="144" spans="2:7" ht="12.75" customHeight="1">
      <c r="B144" s="229"/>
      <c r="C144" s="452" t="s">
        <v>122</v>
      </c>
      <c r="D144" s="452"/>
      <c r="E144" s="246">
        <v>0</v>
      </c>
      <c r="F144" s="246">
        <v>0</v>
      </c>
      <c r="G144" s="28"/>
    </row>
    <row r="145" spans="2:254" ht="5.25" customHeight="1">
      <c r="B145" s="229"/>
      <c r="C145" s="320"/>
      <c r="D145" s="121"/>
      <c r="E145" s="163"/>
      <c r="F145" s="163"/>
      <c r="G145" s="28"/>
    </row>
    <row r="146" spans="2:254" ht="12.75" customHeight="1">
      <c r="B146" s="229"/>
      <c r="C146" s="454" t="s">
        <v>123</v>
      </c>
      <c r="D146" s="454"/>
      <c r="E146" s="165">
        <f>E107+E112+E123+E128+E135+E143</f>
        <v>363695992.46999997</v>
      </c>
      <c r="F146" s="165">
        <f>F107+F112+F123+F128+F135+F143</f>
        <v>249991443.31</v>
      </c>
      <c r="G146" s="28"/>
    </row>
    <row r="147" spans="2:254" ht="8.25" customHeight="1">
      <c r="B147" s="229"/>
      <c r="C147" s="166"/>
      <c r="D147" s="166"/>
      <c r="E147" s="163"/>
      <c r="F147" s="163"/>
      <c r="G147" s="28"/>
    </row>
    <row r="148" spans="2:254" ht="12.75" customHeight="1">
      <c r="B148" s="229"/>
      <c r="C148" s="453" t="s">
        <v>124</v>
      </c>
      <c r="D148" s="453"/>
      <c r="E148" s="165">
        <f>E104-E146</f>
        <v>37312411.530000031</v>
      </c>
      <c r="F148" s="165">
        <f>F104-F146</f>
        <v>13879425.380000025</v>
      </c>
      <c r="G148" s="28"/>
    </row>
    <row r="149" spans="2:254" ht="6" customHeight="1">
      <c r="B149" s="230"/>
      <c r="C149" s="19"/>
      <c r="D149" s="19"/>
      <c r="E149" s="19"/>
      <c r="F149" s="19"/>
      <c r="G149" s="167"/>
    </row>
    <row r="150" spans="2:254" ht="8.25" customHeight="1">
      <c r="B150" s="2"/>
      <c r="C150" s="1"/>
      <c r="D150" s="1"/>
      <c r="E150" s="1"/>
      <c r="F150" s="1"/>
      <c r="G150" s="1"/>
    </row>
    <row r="151" spans="2:254" ht="26.25" customHeight="1">
      <c r="B151" s="435" t="s">
        <v>96</v>
      </c>
      <c r="C151" s="435"/>
      <c r="D151" s="435"/>
      <c r="E151" s="435"/>
      <c r="F151" s="435"/>
      <c r="G151" s="435"/>
    </row>
    <row r="156" spans="2:254" s="54" customFormat="1" ht="17.25" customHeight="1">
      <c r="B156" s="459" t="s">
        <v>182</v>
      </c>
      <c r="C156" s="459"/>
      <c r="D156" s="459"/>
      <c r="E156" s="459"/>
      <c r="F156" s="459"/>
      <c r="G156" s="459"/>
      <c r="H156"/>
    </row>
    <row r="157" spans="2:254" s="54" customFormat="1">
      <c r="B157" s="460"/>
      <c r="C157" s="460"/>
      <c r="D157" s="460"/>
      <c r="E157" s="460"/>
      <c r="F157" s="460"/>
      <c r="G157" s="460"/>
    </row>
    <row r="158" spans="2:254" s="54" customFormat="1">
      <c r="B158" s="460" t="s">
        <v>134</v>
      </c>
      <c r="C158" s="460"/>
      <c r="D158" s="460"/>
      <c r="E158" s="460"/>
      <c r="F158" s="460"/>
      <c r="G158" s="460"/>
      <c r="IT158" s="168"/>
    </row>
    <row r="159" spans="2:254" s="54" customFormat="1">
      <c r="B159" s="461" t="s">
        <v>226</v>
      </c>
      <c r="C159" s="462"/>
      <c r="D159" s="462"/>
      <c r="E159" s="462"/>
      <c r="F159" s="462"/>
      <c r="G159" s="462"/>
      <c r="IT159" s="168"/>
    </row>
    <row r="160" spans="2:254" s="54" customFormat="1">
      <c r="B160" s="460" t="s">
        <v>98</v>
      </c>
      <c r="C160" s="460"/>
      <c r="D160" s="460"/>
      <c r="E160" s="460"/>
      <c r="F160" s="460"/>
      <c r="G160" s="460"/>
    </row>
    <row r="161" spans="2:255" s="54" customFormat="1" ht="8.25" customHeight="1">
      <c r="B161" s="218"/>
      <c r="C161" s="180"/>
      <c r="D161" s="180"/>
      <c r="E161" s="180"/>
      <c r="F161" s="180"/>
      <c r="G161" s="149"/>
    </row>
    <row r="162" spans="2:255" s="54" customFormat="1" ht="18" customHeight="1">
      <c r="B162" s="219"/>
      <c r="C162" s="456" t="s">
        <v>2</v>
      </c>
      <c r="D162" s="456"/>
      <c r="E162" s="172" t="s">
        <v>135</v>
      </c>
      <c r="F162" s="172" t="s">
        <v>136</v>
      </c>
      <c r="G162" s="179"/>
      <c r="H162" s="168"/>
      <c r="IT162" s="168"/>
      <c r="IU162" s="168"/>
    </row>
    <row r="163" spans="2:255" s="54" customFormat="1" ht="4.5" customHeight="1">
      <c r="B163" s="220"/>
      <c r="C163" s="159"/>
      <c r="D163" s="159"/>
      <c r="E163" s="173"/>
      <c r="F163" s="174"/>
      <c r="G163" s="131"/>
      <c r="IT163" s="168"/>
      <c r="IU163" s="168"/>
    </row>
    <row r="164" spans="2:255" s="54" customFormat="1">
      <c r="B164" s="221"/>
      <c r="C164" s="457" t="s">
        <v>40</v>
      </c>
      <c r="D164" s="457"/>
      <c r="E164" s="175">
        <f>E166+E176</f>
        <v>136077937.17000002</v>
      </c>
      <c r="F164" s="175">
        <f>F166+F176</f>
        <v>155410574.40000001</v>
      </c>
      <c r="G164" s="131"/>
      <c r="H164" s="168"/>
      <c r="J164" s="168"/>
      <c r="K164" s="168"/>
      <c r="IT164" s="168"/>
    </row>
    <row r="165" spans="2:255" s="54" customFormat="1" ht="7.5" customHeight="1">
      <c r="B165" s="222"/>
      <c r="C165" s="176"/>
      <c r="D165" s="177"/>
      <c r="E165" s="178"/>
      <c r="F165" s="178"/>
      <c r="G165" s="131"/>
      <c r="H165" s="168"/>
      <c r="IT165" s="168"/>
      <c r="IU165" s="168"/>
    </row>
    <row r="166" spans="2:255" s="54" customFormat="1">
      <c r="B166" s="222"/>
      <c r="C166" s="457" t="s">
        <v>42</v>
      </c>
      <c r="D166" s="457"/>
      <c r="E166" s="175">
        <f>SUM(E168:E174)</f>
        <v>129422837.17</v>
      </c>
      <c r="F166" s="175">
        <f>SUM(F168:F174)</f>
        <v>81305549.120000005</v>
      </c>
      <c r="G166" s="131"/>
      <c r="IT166" s="168"/>
      <c r="IU166" s="169"/>
    </row>
    <row r="167" spans="2:255" s="54" customFormat="1" ht="5.25" customHeight="1">
      <c r="B167" s="222"/>
      <c r="C167" s="176"/>
      <c r="D167" s="177"/>
      <c r="E167" s="178"/>
      <c r="F167" s="178"/>
      <c r="G167" s="131"/>
    </row>
    <row r="168" spans="2:255" s="54" customFormat="1" ht="15" customHeight="1">
      <c r="B168" s="223"/>
      <c r="C168" s="458" t="s">
        <v>44</v>
      </c>
      <c r="D168" s="458"/>
      <c r="E168" s="249">
        <v>90568103.320000008</v>
      </c>
      <c r="F168" s="249">
        <v>0</v>
      </c>
      <c r="G168" s="131"/>
      <c r="H168" s="213"/>
      <c r="I168" s="169"/>
      <c r="J168" s="134"/>
      <c r="K168" s="20"/>
      <c r="IT168" s="168"/>
    </row>
    <row r="169" spans="2:255" s="54" customFormat="1" ht="15" customHeight="1">
      <c r="B169" s="223"/>
      <c r="C169" s="458" t="s">
        <v>46</v>
      </c>
      <c r="D169" s="458"/>
      <c r="E169" s="249">
        <v>4700.2200000000012</v>
      </c>
      <c r="F169" s="249">
        <v>0</v>
      </c>
      <c r="G169" s="131"/>
      <c r="I169" s="169"/>
      <c r="J169" s="134"/>
      <c r="K169" s="20"/>
      <c r="IT169" s="168"/>
    </row>
    <row r="170" spans="2:255" s="54" customFormat="1" ht="15" customHeight="1">
      <c r="B170" s="223"/>
      <c r="C170" s="458" t="s">
        <v>48</v>
      </c>
      <c r="D170" s="458"/>
      <c r="E170" s="249">
        <v>38850033.629999995</v>
      </c>
      <c r="F170" s="249">
        <v>0</v>
      </c>
      <c r="G170" s="131"/>
      <c r="I170" s="169"/>
      <c r="J170" s="134"/>
      <c r="K170" s="20"/>
      <c r="IT170" s="168"/>
    </row>
    <row r="171" spans="2:255" s="54" customFormat="1" ht="15" customHeight="1">
      <c r="B171" s="223"/>
      <c r="C171" s="458" t="s">
        <v>50</v>
      </c>
      <c r="D171" s="458"/>
      <c r="E171" s="249">
        <v>0</v>
      </c>
      <c r="F171" s="249">
        <v>0</v>
      </c>
      <c r="G171" s="131"/>
      <c r="I171" s="169"/>
      <c r="J171" s="134"/>
      <c r="K171" s="20"/>
      <c r="IT171" s="168"/>
    </row>
    <row r="172" spans="2:255" s="54" customFormat="1" ht="15" customHeight="1">
      <c r="B172" s="223"/>
      <c r="C172" s="458" t="s">
        <v>52</v>
      </c>
      <c r="D172" s="458"/>
      <c r="E172" s="249">
        <v>0</v>
      </c>
      <c r="F172" s="249">
        <v>81305549.120000005</v>
      </c>
      <c r="G172" s="131"/>
      <c r="I172" s="169"/>
      <c r="J172" s="134"/>
      <c r="K172" s="20"/>
      <c r="IT172" s="168"/>
    </row>
    <row r="173" spans="2:255" s="54" customFormat="1" ht="24.75" customHeight="1">
      <c r="B173" s="223"/>
      <c r="C173" s="458" t="s">
        <v>54</v>
      </c>
      <c r="D173" s="458"/>
      <c r="E173" s="249">
        <v>0</v>
      </c>
      <c r="F173" s="249">
        <v>0</v>
      </c>
      <c r="G173" s="131"/>
      <c r="I173" s="169"/>
      <c r="J173" s="134"/>
      <c r="K173" s="20"/>
      <c r="IT173" s="168"/>
    </row>
    <row r="174" spans="2:255" s="54" customFormat="1" ht="15" customHeight="1">
      <c r="B174" s="223"/>
      <c r="C174" s="458" t="s">
        <v>56</v>
      </c>
      <c r="D174" s="458"/>
      <c r="E174" s="249">
        <v>0</v>
      </c>
      <c r="F174" s="250">
        <v>0</v>
      </c>
      <c r="G174" s="131"/>
      <c r="I174" s="169"/>
      <c r="J174" s="134"/>
      <c r="K174" s="20"/>
      <c r="IT174" s="168"/>
    </row>
    <row r="175" spans="2:255" s="54" customFormat="1" ht="6.75" customHeight="1">
      <c r="B175" s="222"/>
      <c r="C175" s="176"/>
      <c r="D175" s="177"/>
      <c r="E175" s="178"/>
      <c r="F175" s="178"/>
      <c r="G175" s="131"/>
      <c r="I175" s="169"/>
      <c r="J175" s="134"/>
      <c r="K175" s="148"/>
      <c r="IT175" s="168"/>
    </row>
    <row r="176" spans="2:255" s="54" customFormat="1" ht="15" customHeight="1">
      <c r="B176" s="222"/>
      <c r="C176" s="457" t="s">
        <v>61</v>
      </c>
      <c r="D176" s="457"/>
      <c r="E176" s="175">
        <f>SUM(E178:E186)</f>
        <v>6655100</v>
      </c>
      <c r="F176" s="175">
        <f>SUM(F178:F186)</f>
        <v>74105025.280000001</v>
      </c>
      <c r="G176" s="131"/>
      <c r="I176" s="169"/>
      <c r="J176" s="134"/>
      <c r="K176" s="136"/>
      <c r="IT176" s="168"/>
    </row>
    <row r="177" spans="2:254" s="54" customFormat="1" ht="5.25" customHeight="1">
      <c r="B177" s="222"/>
      <c r="C177" s="176"/>
      <c r="D177" s="177"/>
      <c r="E177" s="178"/>
      <c r="F177" s="178"/>
      <c r="G177" s="131"/>
      <c r="I177" s="169"/>
      <c r="J177" s="134"/>
      <c r="K177" s="145"/>
      <c r="IT177" s="168"/>
    </row>
    <row r="178" spans="2:254" s="54" customFormat="1" ht="15" customHeight="1">
      <c r="B178" s="223"/>
      <c r="C178" s="458" t="s">
        <v>63</v>
      </c>
      <c r="D178" s="458"/>
      <c r="E178" s="250">
        <v>0</v>
      </c>
      <c r="F178" s="249">
        <v>0</v>
      </c>
      <c r="G178" s="131"/>
      <c r="I178" s="253"/>
      <c r="J178" s="134"/>
      <c r="K178" s="252"/>
      <c r="IT178" s="168"/>
    </row>
    <row r="179" spans="2:254" s="54" customFormat="1" ht="24" customHeight="1">
      <c r="B179" s="223"/>
      <c r="C179" s="458" t="s">
        <v>65</v>
      </c>
      <c r="D179" s="458"/>
      <c r="E179" s="250">
        <v>0</v>
      </c>
      <c r="F179" s="249">
        <v>0</v>
      </c>
      <c r="G179" s="131"/>
      <c r="I179" s="253"/>
      <c r="J179" s="134"/>
      <c r="K179" s="254"/>
      <c r="IT179" s="168"/>
    </row>
    <row r="180" spans="2:254" s="54" customFormat="1" ht="23.25" customHeight="1">
      <c r="B180" s="223"/>
      <c r="C180" s="458" t="s">
        <v>67</v>
      </c>
      <c r="D180" s="458"/>
      <c r="E180" s="250">
        <v>0</v>
      </c>
      <c r="F180" s="249">
        <v>38904723.849999994</v>
      </c>
      <c r="G180" s="131"/>
      <c r="I180" s="253"/>
      <c r="J180" s="134"/>
      <c r="K180" s="252"/>
      <c r="IT180" s="168"/>
    </row>
    <row r="181" spans="2:254" s="54" customFormat="1" ht="15" customHeight="1">
      <c r="B181" s="223"/>
      <c r="C181" s="458" t="s">
        <v>69</v>
      </c>
      <c r="D181" s="458"/>
      <c r="E181" s="250">
        <v>0</v>
      </c>
      <c r="F181" s="249">
        <v>35189400.180000007</v>
      </c>
      <c r="G181" s="131"/>
      <c r="I181" s="253"/>
      <c r="J181" s="134"/>
      <c r="K181" s="252"/>
      <c r="IT181" s="168"/>
    </row>
    <row r="182" spans="2:254" s="54" customFormat="1" ht="15" customHeight="1">
      <c r="B182" s="223"/>
      <c r="C182" s="458" t="s">
        <v>0</v>
      </c>
      <c r="D182" s="458"/>
      <c r="E182" s="250">
        <v>0</v>
      </c>
      <c r="F182" s="249">
        <v>10901.25</v>
      </c>
      <c r="G182" s="131"/>
      <c r="I182" s="253"/>
      <c r="J182" s="134"/>
      <c r="K182" s="252"/>
      <c r="IT182" s="168"/>
    </row>
    <row r="183" spans="2:254" s="54" customFormat="1" ht="24" customHeight="1">
      <c r="B183" s="223"/>
      <c r="C183" s="458" t="s">
        <v>72</v>
      </c>
      <c r="D183" s="458"/>
      <c r="E183" s="260">
        <v>6655100</v>
      </c>
      <c r="F183" s="249">
        <v>0</v>
      </c>
      <c r="G183" s="131"/>
      <c r="I183" s="253"/>
      <c r="J183" s="134"/>
      <c r="K183" s="252"/>
      <c r="IT183" s="168"/>
    </row>
    <row r="184" spans="2:254" s="54" customFormat="1" ht="15" customHeight="1">
      <c r="B184" s="223"/>
      <c r="C184" s="458" t="s">
        <v>74</v>
      </c>
      <c r="D184" s="458"/>
      <c r="E184" s="251">
        <v>0</v>
      </c>
      <c r="F184" s="249">
        <v>0</v>
      </c>
      <c r="G184" s="131"/>
      <c r="I184" s="253"/>
      <c r="J184" s="134"/>
      <c r="K184" s="252"/>
      <c r="IT184" s="168"/>
    </row>
    <row r="185" spans="2:254" s="54" customFormat="1" ht="24.75" customHeight="1">
      <c r="B185" s="223"/>
      <c r="C185" s="458" t="s">
        <v>75</v>
      </c>
      <c r="D185" s="458"/>
      <c r="E185" s="251">
        <v>0</v>
      </c>
      <c r="F185" s="249">
        <v>0</v>
      </c>
      <c r="G185" s="131"/>
      <c r="I185" s="253"/>
      <c r="J185" s="134"/>
      <c r="K185" s="252"/>
      <c r="IT185" s="168"/>
    </row>
    <row r="186" spans="2:254" s="54" customFormat="1" ht="15" customHeight="1">
      <c r="B186" s="223"/>
      <c r="C186" s="458" t="s">
        <v>77</v>
      </c>
      <c r="D186" s="458"/>
      <c r="E186" s="251">
        <v>0</v>
      </c>
      <c r="F186" s="249">
        <v>0</v>
      </c>
      <c r="G186" s="131"/>
      <c r="I186" s="255"/>
      <c r="J186" s="134"/>
      <c r="K186" s="252"/>
      <c r="IT186" s="168"/>
    </row>
    <row r="187" spans="2:254" s="54" customFormat="1" ht="6" customHeight="1">
      <c r="B187" s="222"/>
      <c r="C187" s="176"/>
      <c r="D187" s="177"/>
      <c r="E187" s="173"/>
      <c r="F187" s="173"/>
      <c r="G187" s="131"/>
      <c r="I187" s="168"/>
      <c r="J187" s="20"/>
      <c r="K187" s="20"/>
      <c r="IT187" s="168"/>
    </row>
    <row r="188" spans="2:254" s="54" customFormat="1" ht="15" customHeight="1">
      <c r="B188" s="221"/>
      <c r="C188" s="457" t="s">
        <v>41</v>
      </c>
      <c r="D188" s="457"/>
      <c r="E188" s="175">
        <f>E190+E201</f>
        <v>0</v>
      </c>
      <c r="F188" s="175">
        <f>F190+F201</f>
        <v>48867680.430000007</v>
      </c>
      <c r="G188" s="131"/>
      <c r="J188" s="20"/>
      <c r="K188" s="20"/>
      <c r="IT188" s="168"/>
    </row>
    <row r="189" spans="2:254" s="54" customFormat="1" ht="6" customHeight="1">
      <c r="B189" s="222"/>
      <c r="C189" s="176"/>
      <c r="D189" s="176"/>
      <c r="E189" s="178"/>
      <c r="F189" s="178"/>
      <c r="G189" s="131"/>
      <c r="J189" s="20"/>
      <c r="K189" s="20"/>
      <c r="IT189" s="168"/>
    </row>
    <row r="190" spans="2:254" s="54" customFormat="1">
      <c r="B190" s="221"/>
      <c r="C190" s="457" t="s">
        <v>43</v>
      </c>
      <c r="D190" s="457"/>
      <c r="E190" s="175">
        <f>SUM(E192:E199)</f>
        <v>0</v>
      </c>
      <c r="F190" s="175">
        <f>SUM(F192:F199)</f>
        <v>48867680.430000007</v>
      </c>
      <c r="G190" s="131"/>
      <c r="IT190" s="168"/>
    </row>
    <row r="191" spans="2:254" s="54" customFormat="1" ht="6.75" customHeight="1">
      <c r="B191" s="222"/>
      <c r="C191" s="176"/>
      <c r="D191" s="176"/>
      <c r="E191" s="178"/>
      <c r="F191" s="178"/>
      <c r="G191" s="131"/>
      <c r="IT191" s="168"/>
    </row>
    <row r="192" spans="2:254" s="54" customFormat="1" ht="14.25" customHeight="1">
      <c r="B192" s="223"/>
      <c r="C192" s="458" t="s">
        <v>45</v>
      </c>
      <c r="D192" s="458"/>
      <c r="E192" s="249">
        <v>0</v>
      </c>
      <c r="F192" s="249">
        <v>48867680.430000007</v>
      </c>
      <c r="G192" s="131"/>
      <c r="J192" s="168"/>
      <c r="IT192" s="168"/>
    </row>
    <row r="193" spans="2:254" s="54" customFormat="1" ht="21" customHeight="1">
      <c r="B193" s="223"/>
      <c r="C193" s="458" t="s">
        <v>47</v>
      </c>
      <c r="D193" s="458"/>
      <c r="E193" s="249">
        <v>0</v>
      </c>
      <c r="F193" s="249">
        <v>0</v>
      </c>
      <c r="G193" s="131"/>
      <c r="J193" s="168"/>
      <c r="IT193" s="168"/>
    </row>
    <row r="194" spans="2:254" s="54" customFormat="1" ht="21.75" customHeight="1">
      <c r="B194" s="223"/>
      <c r="C194" s="458" t="s">
        <v>49</v>
      </c>
      <c r="D194" s="458"/>
      <c r="E194" s="249">
        <v>0</v>
      </c>
      <c r="F194" s="249">
        <v>0</v>
      </c>
      <c r="G194" s="131"/>
      <c r="J194" s="168"/>
      <c r="IT194" s="168"/>
    </row>
    <row r="195" spans="2:254" s="54" customFormat="1" ht="14.25" customHeight="1">
      <c r="B195" s="223"/>
      <c r="C195" s="458" t="s">
        <v>51</v>
      </c>
      <c r="D195" s="458"/>
      <c r="E195" s="249">
        <v>0</v>
      </c>
      <c r="F195" s="249">
        <v>0</v>
      </c>
      <c r="G195" s="131"/>
      <c r="J195" s="168"/>
      <c r="IT195" s="168"/>
    </row>
    <row r="196" spans="2:254" s="54" customFormat="1" ht="14.25" customHeight="1">
      <c r="B196" s="223"/>
      <c r="C196" s="458" t="s">
        <v>53</v>
      </c>
      <c r="D196" s="458"/>
      <c r="E196" s="249">
        <v>0</v>
      </c>
      <c r="F196" s="249">
        <v>0</v>
      </c>
      <c r="G196" s="131"/>
      <c r="I196" s="168"/>
      <c r="J196" s="168"/>
      <c r="IT196" s="168"/>
    </row>
    <row r="197" spans="2:254" s="54" customFormat="1" ht="24.75" customHeight="1">
      <c r="B197" s="223"/>
      <c r="C197" s="458" t="s">
        <v>55</v>
      </c>
      <c r="D197" s="458"/>
      <c r="E197" s="249">
        <v>0</v>
      </c>
      <c r="F197" s="249">
        <v>0</v>
      </c>
      <c r="G197" s="131"/>
      <c r="J197" s="168"/>
      <c r="IT197" s="168"/>
    </row>
    <row r="198" spans="2:254" s="54" customFormat="1" ht="14.25" customHeight="1">
      <c r="B198" s="223"/>
      <c r="C198" s="458" t="s">
        <v>57</v>
      </c>
      <c r="D198" s="458"/>
      <c r="E198" s="249">
        <v>0</v>
      </c>
      <c r="F198" s="249">
        <v>0</v>
      </c>
      <c r="G198" s="131"/>
      <c r="J198" s="168"/>
      <c r="IT198" s="168"/>
    </row>
    <row r="199" spans="2:254" s="54" customFormat="1" ht="14.25" customHeight="1">
      <c r="B199" s="223"/>
      <c r="C199" s="458" t="s">
        <v>58</v>
      </c>
      <c r="D199" s="458"/>
      <c r="E199" s="249">
        <v>0</v>
      </c>
      <c r="F199" s="249">
        <v>0</v>
      </c>
      <c r="G199" s="131"/>
      <c r="J199" s="168"/>
      <c r="IT199" s="168"/>
    </row>
    <row r="200" spans="2:254" s="54" customFormat="1" ht="8.25" customHeight="1">
      <c r="B200" s="222"/>
      <c r="C200" s="176"/>
      <c r="D200" s="176"/>
      <c r="E200" s="178"/>
      <c r="F200" s="178"/>
      <c r="G200" s="131"/>
      <c r="J200" s="168"/>
      <c r="IT200" s="168"/>
    </row>
    <row r="201" spans="2:254" s="54" customFormat="1">
      <c r="B201" s="221"/>
      <c r="C201" s="463" t="s">
        <v>62</v>
      </c>
      <c r="D201" s="463"/>
      <c r="E201" s="175">
        <f>SUM(E203:E208)</f>
        <v>0</v>
      </c>
      <c r="F201" s="175">
        <f>SUM(F203:F208)</f>
        <v>0</v>
      </c>
      <c r="G201" s="131"/>
      <c r="J201" s="168"/>
      <c r="IT201" s="168"/>
    </row>
    <row r="202" spans="2:254" s="54" customFormat="1" ht="6.75" customHeight="1">
      <c r="B202" s="222"/>
      <c r="C202" s="176"/>
      <c r="D202" s="176"/>
      <c r="E202" s="178"/>
      <c r="F202" s="178"/>
      <c r="G202" s="131"/>
      <c r="J202" s="168"/>
      <c r="IT202" s="168"/>
    </row>
    <row r="203" spans="2:254" s="54" customFormat="1" ht="13.5" customHeight="1">
      <c r="B203" s="223"/>
      <c r="C203" s="458" t="s">
        <v>64</v>
      </c>
      <c r="D203" s="458"/>
      <c r="E203" s="249">
        <v>0</v>
      </c>
      <c r="F203" s="249">
        <v>0</v>
      </c>
      <c r="G203" s="131"/>
      <c r="J203" s="168"/>
      <c r="IT203" s="168"/>
    </row>
    <row r="204" spans="2:254" s="54" customFormat="1" ht="13.5" customHeight="1">
      <c r="B204" s="223"/>
      <c r="C204" s="458" t="s">
        <v>66</v>
      </c>
      <c r="D204" s="458"/>
      <c r="E204" s="249">
        <v>0</v>
      </c>
      <c r="F204" s="249">
        <v>0</v>
      </c>
      <c r="G204" s="131"/>
      <c r="J204" s="168"/>
      <c r="IT204" s="168"/>
    </row>
    <row r="205" spans="2:254" s="54" customFormat="1" ht="13.5" customHeight="1">
      <c r="B205" s="223"/>
      <c r="C205" s="458" t="s">
        <v>68</v>
      </c>
      <c r="D205" s="458"/>
      <c r="E205" s="249">
        <v>0</v>
      </c>
      <c r="F205" s="249">
        <v>0</v>
      </c>
      <c r="G205" s="131"/>
      <c r="J205" s="168"/>
      <c r="IT205" s="168"/>
    </row>
    <row r="206" spans="2:254" s="54" customFormat="1" ht="13.5" customHeight="1">
      <c r="B206" s="223"/>
      <c r="C206" s="458" t="s">
        <v>70</v>
      </c>
      <c r="D206" s="458"/>
      <c r="E206" s="249">
        <v>0</v>
      </c>
      <c r="F206" s="249">
        <v>0</v>
      </c>
      <c r="G206" s="131"/>
      <c r="J206" s="168"/>
      <c r="IT206" s="168"/>
    </row>
    <row r="207" spans="2:254" s="54" customFormat="1" ht="21" customHeight="1">
      <c r="B207" s="223"/>
      <c r="C207" s="458" t="s">
        <v>71</v>
      </c>
      <c r="D207" s="458"/>
      <c r="E207" s="249">
        <v>0</v>
      </c>
      <c r="F207" s="249">
        <v>0</v>
      </c>
      <c r="G207" s="131"/>
      <c r="IT207" s="168"/>
    </row>
    <row r="208" spans="2:254" s="54" customFormat="1" ht="13.5" customHeight="1">
      <c r="B208" s="223"/>
      <c r="C208" s="458" t="s">
        <v>73</v>
      </c>
      <c r="D208" s="458"/>
      <c r="E208" s="249">
        <v>0</v>
      </c>
      <c r="F208" s="249">
        <v>0</v>
      </c>
      <c r="G208" s="131"/>
      <c r="IT208" s="168"/>
    </row>
    <row r="209" spans="2:254" s="54" customFormat="1" ht="6.75" customHeight="1">
      <c r="B209" s="221"/>
      <c r="C209" s="154"/>
      <c r="D209" s="154"/>
      <c r="E209" s="154"/>
      <c r="F209" s="154"/>
      <c r="G209" s="131"/>
      <c r="IT209" s="168"/>
    </row>
    <row r="210" spans="2:254" s="54" customFormat="1">
      <c r="B210" s="221"/>
      <c r="C210" s="457" t="s">
        <v>80</v>
      </c>
      <c r="D210" s="457"/>
      <c r="E210" s="175">
        <f>E212+E218+E226</f>
        <v>68200317.569999963</v>
      </c>
      <c r="F210" s="175">
        <f>F212+F218+F226</f>
        <v>0</v>
      </c>
      <c r="G210" s="131"/>
      <c r="IT210" s="168"/>
    </row>
    <row r="211" spans="2:254" s="54" customFormat="1" ht="7.5" customHeight="1">
      <c r="B211" s="221"/>
      <c r="C211" s="176"/>
      <c r="D211" s="176"/>
      <c r="E211" s="178"/>
      <c r="F211" s="178"/>
      <c r="G211" s="131"/>
      <c r="I211" s="168"/>
      <c r="IT211" s="168"/>
    </row>
    <row r="212" spans="2:254" s="54" customFormat="1">
      <c r="B212" s="221"/>
      <c r="C212" s="457" t="s">
        <v>82</v>
      </c>
      <c r="D212" s="457"/>
      <c r="E212" s="175">
        <f>SUM(E214:E216)</f>
        <v>0</v>
      </c>
      <c r="F212" s="175">
        <f>SUM(F214:F216)</f>
        <v>0</v>
      </c>
      <c r="G212" s="131"/>
      <c r="IT212" s="168"/>
    </row>
    <row r="213" spans="2:254" s="54" customFormat="1" ht="6" customHeight="1">
      <c r="B213" s="221"/>
      <c r="C213" s="176"/>
      <c r="D213" s="176"/>
      <c r="E213" s="178">
        <v>0</v>
      </c>
      <c r="F213" s="178">
        <v>0</v>
      </c>
      <c r="G213" s="131"/>
      <c r="IT213" s="168"/>
    </row>
    <row r="214" spans="2:254" s="54" customFormat="1" ht="14.25" customHeight="1">
      <c r="B214" s="223"/>
      <c r="C214" s="458" t="s">
        <v>1</v>
      </c>
      <c r="D214" s="458"/>
      <c r="E214" s="249">
        <v>0</v>
      </c>
      <c r="F214" s="249">
        <v>0</v>
      </c>
      <c r="G214" s="131"/>
      <c r="IT214" s="168"/>
    </row>
    <row r="215" spans="2:254" s="54" customFormat="1" ht="14.25" customHeight="1">
      <c r="B215" s="223"/>
      <c r="C215" s="458" t="s">
        <v>83</v>
      </c>
      <c r="D215" s="458"/>
      <c r="E215" s="249">
        <v>0</v>
      </c>
      <c r="F215" s="249">
        <v>0</v>
      </c>
      <c r="G215" s="131"/>
      <c r="IT215" s="168"/>
    </row>
    <row r="216" spans="2:254" s="54" customFormat="1" ht="21.75" customHeight="1">
      <c r="B216" s="223"/>
      <c r="C216" s="458" t="s">
        <v>84</v>
      </c>
      <c r="D216" s="458"/>
      <c r="E216" s="249">
        <v>0</v>
      </c>
      <c r="F216" s="249">
        <v>0</v>
      </c>
      <c r="G216" s="131"/>
      <c r="IT216" s="168"/>
    </row>
    <row r="217" spans="2:254" s="54" customFormat="1" ht="6.75" customHeight="1">
      <c r="B217" s="221"/>
      <c r="C217" s="176"/>
      <c r="D217" s="176"/>
      <c r="E217" s="178"/>
      <c r="F217" s="178"/>
      <c r="G217" s="131"/>
      <c r="IT217" s="168"/>
    </row>
    <row r="218" spans="2:254" s="54" customFormat="1">
      <c r="B218" s="221"/>
      <c r="C218" s="457" t="s">
        <v>85</v>
      </c>
      <c r="D218" s="457"/>
      <c r="E218" s="175">
        <f>SUM(E220:E224)</f>
        <v>68200317.569999963</v>
      </c>
      <c r="F218" s="175">
        <f>SUM(F220:F224)</f>
        <v>0</v>
      </c>
      <c r="G218" s="131"/>
      <c r="IT218" s="168"/>
    </row>
    <row r="219" spans="2:254" s="54" customFormat="1" ht="6.75" customHeight="1">
      <c r="B219" s="221"/>
      <c r="C219" s="176"/>
      <c r="D219" s="176"/>
      <c r="E219" s="178"/>
      <c r="F219" s="178"/>
      <c r="G219" s="131"/>
      <c r="IT219" s="168"/>
    </row>
    <row r="220" spans="2:254" s="54" customFormat="1" ht="23.25" customHeight="1">
      <c r="B220" s="223" t="s">
        <v>221</v>
      </c>
      <c r="C220" s="458" t="s">
        <v>86</v>
      </c>
      <c r="D220" s="458"/>
      <c r="E220" s="256">
        <v>23432986.149999976</v>
      </c>
      <c r="F220" s="249">
        <v>0</v>
      </c>
      <c r="G220" s="131"/>
      <c r="H220" s="257"/>
      <c r="J220" s="168"/>
      <c r="IT220" s="168"/>
    </row>
    <row r="221" spans="2:254" s="54" customFormat="1" ht="15" customHeight="1">
      <c r="B221" s="223"/>
      <c r="C221" s="458" t="s">
        <v>87</v>
      </c>
      <c r="D221" s="458"/>
      <c r="E221" s="256">
        <v>44767331.419999987</v>
      </c>
      <c r="F221" s="249">
        <v>0</v>
      </c>
      <c r="G221" s="131"/>
      <c r="I221" s="169"/>
      <c r="J221" s="168"/>
      <c r="IT221" s="168"/>
    </row>
    <row r="222" spans="2:254" s="54" customFormat="1" ht="15" customHeight="1">
      <c r="B222" s="223"/>
      <c r="C222" s="458" t="s">
        <v>88</v>
      </c>
      <c r="D222" s="458"/>
      <c r="E222" s="249">
        <v>0</v>
      </c>
      <c r="F222" s="249">
        <v>0</v>
      </c>
      <c r="G222" s="131"/>
      <c r="I222" s="169"/>
      <c r="IT222" s="168"/>
    </row>
    <row r="223" spans="2:254" s="54" customFormat="1" ht="15" customHeight="1">
      <c r="B223" s="223"/>
      <c r="C223" s="458" t="s">
        <v>89</v>
      </c>
      <c r="D223" s="458"/>
      <c r="E223" s="249">
        <v>0</v>
      </c>
      <c r="F223" s="249">
        <v>0</v>
      </c>
      <c r="G223" s="131"/>
      <c r="IT223" s="168"/>
    </row>
    <row r="224" spans="2:254" s="54" customFormat="1" ht="23.25" customHeight="1">
      <c r="B224" s="223"/>
      <c r="C224" s="458" t="s">
        <v>90</v>
      </c>
      <c r="D224" s="458"/>
      <c r="E224" s="249">
        <v>0</v>
      </c>
      <c r="F224" s="249">
        <v>0</v>
      </c>
      <c r="G224" s="131"/>
      <c r="IT224" s="168"/>
    </row>
    <row r="225" spans="2:254" s="54" customFormat="1" ht="5.25" customHeight="1">
      <c r="B225" s="221"/>
      <c r="C225" s="176"/>
      <c r="D225" s="176"/>
      <c r="E225" s="178"/>
      <c r="F225" s="178"/>
      <c r="G225" s="131"/>
      <c r="IT225" s="168"/>
    </row>
    <row r="226" spans="2:254" s="54" customFormat="1" ht="21" customHeight="1">
      <c r="B226" s="221"/>
      <c r="C226" s="457" t="s">
        <v>137</v>
      </c>
      <c r="D226" s="457"/>
      <c r="E226" s="175">
        <f>SUM(E228:E229)</f>
        <v>0</v>
      </c>
      <c r="F226" s="175">
        <v>0</v>
      </c>
      <c r="G226" s="131"/>
      <c r="IT226" s="168"/>
    </row>
    <row r="227" spans="2:254" s="54" customFormat="1" ht="8.25" customHeight="1">
      <c r="B227" s="221"/>
      <c r="C227" s="176"/>
      <c r="D227" s="176"/>
      <c r="E227" s="178"/>
      <c r="F227" s="178"/>
      <c r="G227" s="131"/>
      <c r="IT227" s="168"/>
    </row>
    <row r="228" spans="2:254" s="54" customFormat="1" ht="12" customHeight="1">
      <c r="B228" s="223"/>
      <c r="C228" s="458" t="s">
        <v>92</v>
      </c>
      <c r="D228" s="458"/>
      <c r="E228" s="249">
        <v>0</v>
      </c>
      <c r="F228" s="249">
        <v>0</v>
      </c>
      <c r="G228" s="131"/>
      <c r="IT228" s="168"/>
    </row>
    <row r="229" spans="2:254" s="54" customFormat="1" ht="12" customHeight="1">
      <c r="B229" s="223"/>
      <c r="C229" s="458" t="s">
        <v>93</v>
      </c>
      <c r="D229" s="458"/>
      <c r="E229" s="249">
        <v>0</v>
      </c>
      <c r="F229" s="249">
        <v>0</v>
      </c>
      <c r="G229" s="131"/>
      <c r="IT229" s="168"/>
    </row>
    <row r="230" spans="2:254" s="54" customFormat="1">
      <c r="B230" s="224"/>
      <c r="C230" s="149"/>
      <c r="D230" s="149"/>
      <c r="E230" s="149"/>
      <c r="F230" s="149"/>
      <c r="G230" s="151"/>
    </row>
    <row r="231" spans="2:254" s="54" customFormat="1" ht="30" customHeight="1">
      <c r="B231" s="436" t="s">
        <v>96</v>
      </c>
      <c r="C231" s="436"/>
      <c r="D231" s="436"/>
      <c r="E231" s="436"/>
      <c r="F231" s="436"/>
      <c r="G231" s="436"/>
    </row>
    <row r="235" spans="2:254" ht="18" customHeight="1">
      <c r="B235" s="421" t="s">
        <v>182</v>
      </c>
      <c r="C235" s="421"/>
      <c r="D235" s="421"/>
      <c r="E235" s="421"/>
      <c r="F235" s="421"/>
      <c r="G235" s="421"/>
      <c r="H235" s="421"/>
      <c r="I235" s="421"/>
      <c r="J235" s="421"/>
      <c r="K235" s="1"/>
      <c r="L235" s="1"/>
      <c r="M235" s="1"/>
    </row>
    <row r="236" spans="2:254">
      <c r="B236" s="425"/>
      <c r="C236" s="425"/>
      <c r="D236" s="425"/>
      <c r="E236" s="425"/>
      <c r="F236" s="425"/>
      <c r="G236" s="425"/>
      <c r="H236" s="425"/>
      <c r="I236" s="425"/>
      <c r="J236" s="425"/>
    </row>
    <row r="237" spans="2:254">
      <c r="B237" s="425" t="s">
        <v>157</v>
      </c>
      <c r="C237" s="425"/>
      <c r="D237" s="425"/>
      <c r="E237" s="425"/>
      <c r="F237" s="425"/>
      <c r="G237" s="425"/>
      <c r="H237" s="425"/>
      <c r="I237" s="425"/>
      <c r="J237" s="425"/>
      <c r="K237" s="1"/>
      <c r="L237" s="1"/>
      <c r="M237" s="1"/>
    </row>
    <row r="238" spans="2:254">
      <c r="B238" s="469" t="s">
        <v>226</v>
      </c>
      <c r="C238" s="470"/>
      <c r="D238" s="470"/>
      <c r="E238" s="470"/>
      <c r="F238" s="470"/>
      <c r="G238" s="470"/>
      <c r="H238" s="470"/>
      <c r="I238" s="470"/>
      <c r="J238" s="470"/>
      <c r="K238" s="1"/>
      <c r="L238" s="1"/>
      <c r="M238" s="1"/>
    </row>
    <row r="239" spans="2:254">
      <c r="B239" s="425" t="s">
        <v>98</v>
      </c>
      <c r="C239" s="425"/>
      <c r="D239" s="425"/>
      <c r="E239" s="425"/>
      <c r="F239" s="425"/>
      <c r="G239" s="425"/>
      <c r="H239" s="425"/>
      <c r="I239" s="425"/>
      <c r="J239" s="425"/>
      <c r="K239" s="1"/>
      <c r="L239" s="1"/>
      <c r="M239" s="1"/>
    </row>
    <row r="240" spans="2:254" ht="9.75" customHeight="1">
      <c r="B240" s="471"/>
      <c r="C240" s="471"/>
      <c r="D240" s="471"/>
      <c r="E240" s="471"/>
      <c r="F240" s="471"/>
      <c r="G240" s="471"/>
      <c r="H240" s="471"/>
      <c r="I240" s="471"/>
      <c r="J240" s="471"/>
      <c r="K240" s="1"/>
      <c r="L240" s="1"/>
      <c r="M240" s="1"/>
    </row>
    <row r="241" spans="2:15" ht="8.25" customHeight="1">
      <c r="B241" s="471"/>
      <c r="C241" s="471"/>
      <c r="D241" s="471"/>
      <c r="E241" s="471"/>
      <c r="F241" s="471"/>
      <c r="G241" s="471"/>
      <c r="H241" s="471"/>
      <c r="I241" s="471"/>
      <c r="J241" s="471"/>
      <c r="K241" s="1"/>
      <c r="L241" s="1"/>
      <c r="M241" s="1"/>
    </row>
    <row r="242" spans="2:15" ht="21" customHeight="1">
      <c r="B242" s="237"/>
      <c r="C242" s="472" t="s">
        <v>2</v>
      </c>
      <c r="D242" s="472"/>
      <c r="E242" s="72" t="s">
        <v>158</v>
      </c>
      <c r="F242" s="72" t="s">
        <v>159</v>
      </c>
      <c r="G242" s="324" t="s">
        <v>160</v>
      </c>
      <c r="H242" s="324" t="s">
        <v>161</v>
      </c>
      <c r="I242" s="324" t="s">
        <v>162</v>
      </c>
      <c r="J242" s="73"/>
      <c r="K242" s="74"/>
      <c r="L242" s="74"/>
      <c r="M242" s="74"/>
    </row>
    <row r="243" spans="2:15" ht="19.5" customHeight="1">
      <c r="B243" s="238"/>
      <c r="C243" s="473"/>
      <c r="D243" s="473"/>
      <c r="E243" s="75">
        <v>1</v>
      </c>
      <c r="F243" s="75">
        <v>2</v>
      </c>
      <c r="G243" s="325">
        <v>3</v>
      </c>
      <c r="H243" s="325" t="s">
        <v>163</v>
      </c>
      <c r="I243" s="325" t="s">
        <v>164</v>
      </c>
      <c r="J243" s="76"/>
      <c r="K243" s="74"/>
      <c r="L243" s="74"/>
      <c r="M243" s="74"/>
    </row>
    <row r="244" spans="2:15" ht="6" customHeight="1">
      <c r="B244" s="474"/>
      <c r="C244" s="471"/>
      <c r="D244" s="471"/>
      <c r="E244" s="471"/>
      <c r="F244" s="471"/>
      <c r="G244" s="471"/>
      <c r="H244" s="471"/>
      <c r="I244" s="471"/>
      <c r="J244" s="475"/>
      <c r="K244" s="1"/>
      <c r="L244" s="1"/>
      <c r="M244" s="1"/>
    </row>
    <row r="245" spans="2:15" ht="10.5" customHeight="1">
      <c r="B245" s="464"/>
      <c r="C245" s="465"/>
      <c r="D245" s="465"/>
      <c r="E245" s="465"/>
      <c r="F245" s="465"/>
      <c r="G245" s="465"/>
      <c r="H245" s="465"/>
      <c r="I245" s="465"/>
      <c r="J245" s="466"/>
      <c r="K245" s="1"/>
      <c r="L245" s="1"/>
      <c r="M245" s="1"/>
    </row>
    <row r="246" spans="2:15">
      <c r="B246" s="239"/>
      <c r="C246" s="467" t="s">
        <v>40</v>
      </c>
      <c r="D246" s="467"/>
      <c r="E246" s="263">
        <f>+E258+E248</f>
        <v>417106823.27999997</v>
      </c>
      <c r="F246" s="263">
        <f>+F258+F248</f>
        <v>1439090591.0599999</v>
      </c>
      <c r="G246" s="263">
        <f>+G258+G248</f>
        <v>1406447753.7400002</v>
      </c>
      <c r="H246" s="263">
        <f>+H258+H248</f>
        <v>436439460.41999978</v>
      </c>
      <c r="I246" s="263">
        <f>+H246-E246</f>
        <v>19332637.139999807</v>
      </c>
      <c r="J246" s="77"/>
      <c r="K246" s="1"/>
      <c r="L246" s="196"/>
      <c r="M246" s="1"/>
    </row>
    <row r="247" spans="2:15">
      <c r="B247" s="240"/>
      <c r="C247" s="78"/>
      <c r="D247" s="78"/>
      <c r="E247" s="79"/>
      <c r="F247" s="79"/>
      <c r="G247" s="79"/>
      <c r="H247" s="79"/>
      <c r="I247" s="79"/>
      <c r="J247" s="80"/>
      <c r="K247" s="1"/>
      <c r="L247" s="197"/>
      <c r="M247" s="186"/>
      <c r="N247" s="191"/>
      <c r="O247" s="191"/>
    </row>
    <row r="248" spans="2:15">
      <c r="B248" s="241"/>
      <c r="C248" s="423" t="s">
        <v>42</v>
      </c>
      <c r="D248" s="423"/>
      <c r="E248" s="81">
        <f>SUM(E250:E256)</f>
        <v>177849074.52000001</v>
      </c>
      <c r="F248" s="81">
        <f>SUM(F250:F256)</f>
        <v>1364985565.78</v>
      </c>
      <c r="G248" s="81">
        <f>SUM(G250:G256)</f>
        <v>1413102853.8300002</v>
      </c>
      <c r="H248" s="81">
        <f>SUM(H250:H256)</f>
        <v>129731786.46999985</v>
      </c>
      <c r="I248" s="263">
        <f>+H248-E248</f>
        <v>-48117288.050000161</v>
      </c>
      <c r="J248" s="82"/>
      <c r="K248" s="1"/>
      <c r="L248" s="1"/>
      <c r="M248" s="1"/>
    </row>
    <row r="249" spans="2:15">
      <c r="B249" s="242"/>
      <c r="C249" s="83"/>
      <c r="D249" s="83"/>
      <c r="E249" s="84"/>
      <c r="F249" s="84"/>
      <c r="G249" s="84"/>
      <c r="H249" s="84"/>
      <c r="I249" s="84"/>
      <c r="J249" s="85"/>
      <c r="K249" s="1"/>
      <c r="L249" s="1"/>
      <c r="M249" s="1"/>
      <c r="N249" s="1"/>
    </row>
    <row r="250" spans="2:15">
      <c r="B250" s="223" t="s">
        <v>206</v>
      </c>
      <c r="C250" s="468" t="s">
        <v>44</v>
      </c>
      <c r="D250" s="468"/>
      <c r="E250" s="264">
        <v>97931684.170000002</v>
      </c>
      <c r="F250" s="264">
        <v>853377823</v>
      </c>
      <c r="G250" s="264">
        <v>943945926.32000005</v>
      </c>
      <c r="H250" s="265">
        <v>7363580.8499999046</v>
      </c>
      <c r="I250" s="264">
        <v>-90568103.320000097</v>
      </c>
      <c r="J250" s="85"/>
      <c r="K250" s="1"/>
      <c r="L250" s="1"/>
      <c r="M250" s="1"/>
      <c r="N250" s="1"/>
    </row>
    <row r="251" spans="2:15">
      <c r="B251" s="223" t="s">
        <v>208</v>
      </c>
      <c r="C251" s="468" t="s">
        <v>46</v>
      </c>
      <c r="D251" s="468"/>
      <c r="E251" s="264">
        <v>48660.78</v>
      </c>
      <c r="F251" s="264">
        <v>300819868.25999999</v>
      </c>
      <c r="G251" s="264">
        <v>300824568.48000002</v>
      </c>
      <c r="H251" s="265">
        <v>43960.55999994278</v>
      </c>
      <c r="I251" s="264">
        <v>-4700.2200000572193</v>
      </c>
      <c r="J251" s="85"/>
      <c r="K251" s="1"/>
      <c r="L251" s="1"/>
      <c r="M251" s="1"/>
      <c r="N251" s="1"/>
    </row>
    <row r="252" spans="2:15">
      <c r="B252" s="223" t="s">
        <v>207</v>
      </c>
      <c r="C252" s="468" t="s">
        <v>48</v>
      </c>
      <c r="D252" s="468"/>
      <c r="E252" s="264">
        <v>51586233.259999998</v>
      </c>
      <c r="F252" s="264">
        <v>10567851.99</v>
      </c>
      <c r="G252" s="264">
        <v>49417885.619999997</v>
      </c>
      <c r="H252" s="265">
        <v>12736199.630000003</v>
      </c>
      <c r="I252" s="264">
        <v>-38850033.629999995</v>
      </c>
      <c r="J252" s="85"/>
      <c r="K252" s="1"/>
      <c r="L252" s="1"/>
      <c r="M252" s="1"/>
      <c r="N252" s="1"/>
    </row>
    <row r="253" spans="2:15">
      <c r="B253" s="223" t="s">
        <v>209</v>
      </c>
      <c r="C253" s="468" t="s">
        <v>50</v>
      </c>
      <c r="D253" s="468"/>
      <c r="E253" s="262">
        <v>0</v>
      </c>
      <c r="F253" s="262">
        <v>0</v>
      </c>
      <c r="G253" s="262">
        <v>0</v>
      </c>
      <c r="H253" s="265">
        <v>0</v>
      </c>
      <c r="I253" s="264">
        <v>0</v>
      </c>
      <c r="J253" s="85"/>
      <c r="K253" s="1"/>
      <c r="L253" s="1"/>
      <c r="M253" s="1"/>
      <c r="N253" s="1" t="s">
        <v>35</v>
      </c>
    </row>
    <row r="254" spans="2:15">
      <c r="B254" s="223" t="s">
        <v>210</v>
      </c>
      <c r="C254" s="468" t="s">
        <v>52</v>
      </c>
      <c r="D254" s="468"/>
      <c r="E254" s="262">
        <v>28282496.309999999</v>
      </c>
      <c r="F254" s="262">
        <v>200220022.53</v>
      </c>
      <c r="G254" s="262">
        <v>118914473.41</v>
      </c>
      <c r="H254" s="265">
        <v>109588045.43000001</v>
      </c>
      <c r="I254" s="264">
        <v>81305549.120000005</v>
      </c>
      <c r="J254" s="85"/>
      <c r="K254" s="1"/>
      <c r="L254" s="119"/>
      <c r="M254" s="119"/>
      <c r="N254" s="1"/>
    </row>
    <row r="255" spans="2:15">
      <c r="B255" s="223" t="s">
        <v>205</v>
      </c>
      <c r="C255" s="468" t="s">
        <v>54</v>
      </c>
      <c r="D255" s="468"/>
      <c r="E255" s="262">
        <v>0</v>
      </c>
      <c r="F255" s="262">
        <v>0</v>
      </c>
      <c r="G255" s="262">
        <v>0</v>
      </c>
      <c r="H255" s="265">
        <v>0</v>
      </c>
      <c r="I255" s="264">
        <v>0</v>
      </c>
      <c r="J255" s="85"/>
      <c r="K255" s="1"/>
      <c r="L255" s="272"/>
      <c r="M255" s="321"/>
      <c r="N255" s="1"/>
    </row>
    <row r="256" spans="2:15">
      <c r="B256" s="223" t="s">
        <v>211</v>
      </c>
      <c r="C256" s="468" t="s">
        <v>56</v>
      </c>
      <c r="D256" s="468"/>
      <c r="E256" s="262">
        <v>0</v>
      </c>
      <c r="F256" s="262">
        <v>0</v>
      </c>
      <c r="G256" s="262">
        <v>0</v>
      </c>
      <c r="H256" s="265">
        <v>0</v>
      </c>
      <c r="I256" s="264">
        <v>0</v>
      </c>
      <c r="J256" s="85"/>
      <c r="L256" s="272"/>
      <c r="M256" s="321"/>
    </row>
    <row r="257" spans="2:13">
      <c r="B257" s="242"/>
      <c r="C257" s="326"/>
      <c r="D257" s="326"/>
      <c r="E257" s="87"/>
      <c r="F257" s="87"/>
      <c r="G257" s="87"/>
      <c r="H257" s="87"/>
      <c r="I257" s="87"/>
      <c r="J257" s="85"/>
      <c r="L257" s="272"/>
      <c r="M257" s="321"/>
    </row>
    <row r="258" spans="2:13">
      <c r="B258" s="241"/>
      <c r="C258" s="423" t="s">
        <v>61</v>
      </c>
      <c r="D258" s="423"/>
      <c r="E258" s="81">
        <f>SUM(E260:E268)</f>
        <v>239257748.75999996</v>
      </c>
      <c r="F258" s="81">
        <f>SUM(F260:F268)</f>
        <v>74105025.280000001</v>
      </c>
      <c r="G258" s="81">
        <f>SUM(G260:G268)</f>
        <v>-6655100.0899999999</v>
      </c>
      <c r="H258" s="81">
        <f>SUM(H260:H268)</f>
        <v>306707673.94999993</v>
      </c>
      <c r="I258" s="81">
        <f>+H258-E258</f>
        <v>67449925.189999968</v>
      </c>
      <c r="J258" s="82"/>
      <c r="L258" s="272"/>
      <c r="M258" s="321"/>
    </row>
    <row r="259" spans="2:13">
      <c r="B259" s="242"/>
      <c r="C259" s="83"/>
      <c r="D259" s="326"/>
      <c r="E259" s="84"/>
      <c r="F259" s="84"/>
      <c r="G259" s="84"/>
      <c r="H259" s="84"/>
      <c r="I259" s="84"/>
      <c r="J259" s="85"/>
      <c r="L259" s="272"/>
      <c r="M259" s="321"/>
    </row>
    <row r="260" spans="2:13">
      <c r="B260" s="223" t="s">
        <v>212</v>
      </c>
      <c r="C260" s="468" t="s">
        <v>63</v>
      </c>
      <c r="D260" s="468"/>
      <c r="E260" s="248">
        <v>0</v>
      </c>
      <c r="F260" s="248">
        <v>0</v>
      </c>
      <c r="G260" s="248">
        <v>0</v>
      </c>
      <c r="H260" s="86">
        <f>+E260+F260-G260</f>
        <v>0</v>
      </c>
      <c r="I260" s="86">
        <f>+H260-E260</f>
        <v>0</v>
      </c>
      <c r="J260" s="85"/>
      <c r="L260" s="272"/>
      <c r="M260" s="321"/>
    </row>
    <row r="261" spans="2:13">
      <c r="B261" s="223" t="s">
        <v>213</v>
      </c>
      <c r="C261" s="468" t="s">
        <v>65</v>
      </c>
      <c r="D261" s="468"/>
      <c r="E261" s="262">
        <v>41108.01</v>
      </c>
      <c r="F261" s="262">
        <v>0</v>
      </c>
      <c r="G261" s="262">
        <v>0</v>
      </c>
      <c r="H261" s="86">
        <v>41108.01</v>
      </c>
      <c r="I261" s="86">
        <v>0</v>
      </c>
      <c r="J261" s="85"/>
      <c r="L261" s="272"/>
      <c r="M261" s="321"/>
    </row>
    <row r="262" spans="2:13">
      <c r="B262" s="223" t="s">
        <v>214</v>
      </c>
      <c r="C262" s="468" t="s">
        <v>67</v>
      </c>
      <c r="D262" s="468"/>
      <c r="E262" s="262">
        <v>221953772.97</v>
      </c>
      <c r="F262" s="262">
        <v>38904723.850000001</v>
      </c>
      <c r="G262" s="262">
        <v>0</v>
      </c>
      <c r="H262" s="86">
        <v>260858496.81999999</v>
      </c>
      <c r="I262" s="86">
        <v>38904723.849999994</v>
      </c>
      <c r="J262" s="85"/>
      <c r="L262" s="272"/>
      <c r="M262" s="321"/>
    </row>
    <row r="263" spans="2:13">
      <c r="B263" s="223" t="s">
        <v>215</v>
      </c>
      <c r="C263" s="468" t="s">
        <v>165</v>
      </c>
      <c r="D263" s="468"/>
      <c r="E263" s="264">
        <v>95343955.409999996</v>
      </c>
      <c r="F263" s="264">
        <v>35189400.18</v>
      </c>
      <c r="G263" s="264">
        <v>0</v>
      </c>
      <c r="H263" s="86">
        <v>130533355.59</v>
      </c>
      <c r="I263" s="86">
        <v>35189400.180000007</v>
      </c>
      <c r="J263" s="85"/>
      <c r="L263" s="272"/>
      <c r="M263" s="321"/>
    </row>
    <row r="264" spans="2:13">
      <c r="B264" s="223" t="s">
        <v>216</v>
      </c>
      <c r="C264" s="468" t="s">
        <v>0</v>
      </c>
      <c r="D264" s="468"/>
      <c r="E264" s="264">
        <v>694235.03</v>
      </c>
      <c r="F264" s="264">
        <v>10901.25</v>
      </c>
      <c r="G264" s="264">
        <v>0</v>
      </c>
      <c r="H264" s="86">
        <v>705136.28</v>
      </c>
      <c r="I264" s="86">
        <v>10901.25</v>
      </c>
      <c r="J264" s="85"/>
      <c r="L264" s="7"/>
      <c r="M264" s="7"/>
    </row>
    <row r="265" spans="2:13">
      <c r="B265" s="223" t="s">
        <v>217</v>
      </c>
      <c r="C265" s="468" t="s">
        <v>72</v>
      </c>
      <c r="D265" s="468"/>
      <c r="E265" s="264">
        <v>-79417870.489999995</v>
      </c>
      <c r="F265" s="262">
        <v>0</v>
      </c>
      <c r="G265" s="262">
        <v>-6655100.0899999999</v>
      </c>
      <c r="H265" s="86">
        <v>-86072970.579999998</v>
      </c>
      <c r="I265" s="86">
        <v>-6655100.0900000036</v>
      </c>
      <c r="J265" s="85"/>
    </row>
    <row r="266" spans="2:13">
      <c r="B266" s="223" t="s">
        <v>218</v>
      </c>
      <c r="C266" s="468" t="s">
        <v>74</v>
      </c>
      <c r="D266" s="468"/>
      <c r="E266" s="264">
        <v>642547.82999999996</v>
      </c>
      <c r="F266" s="262">
        <v>0</v>
      </c>
      <c r="G266" s="262">
        <v>0</v>
      </c>
      <c r="H266" s="86">
        <v>642547.82999999996</v>
      </c>
      <c r="I266" s="86">
        <v>0</v>
      </c>
      <c r="J266" s="85"/>
    </row>
    <row r="267" spans="2:13">
      <c r="B267" s="223" t="s">
        <v>219</v>
      </c>
      <c r="C267" s="468" t="s">
        <v>75</v>
      </c>
      <c r="D267" s="468"/>
      <c r="E267" s="248">
        <v>0</v>
      </c>
      <c r="F267" s="248">
        <v>0</v>
      </c>
      <c r="G267" s="248">
        <v>0</v>
      </c>
      <c r="H267" s="86">
        <f t="shared" ref="H267:H268" si="0">+E267+F267-G267</f>
        <v>0</v>
      </c>
      <c r="I267" s="86">
        <f t="shared" ref="I267:I268" si="1">+H267-E267</f>
        <v>0</v>
      </c>
      <c r="J267" s="85"/>
    </row>
    <row r="268" spans="2:13">
      <c r="B268" s="223" t="s">
        <v>220</v>
      </c>
      <c r="C268" s="468" t="s">
        <v>77</v>
      </c>
      <c r="D268" s="468"/>
      <c r="E268" s="248">
        <v>0</v>
      </c>
      <c r="F268" s="248">
        <v>0</v>
      </c>
      <c r="G268" s="248">
        <v>0</v>
      </c>
      <c r="H268" s="86">
        <f t="shared" si="0"/>
        <v>0</v>
      </c>
      <c r="I268" s="86">
        <f t="shared" si="1"/>
        <v>0</v>
      </c>
      <c r="J268" s="85"/>
    </row>
    <row r="269" spans="2:13">
      <c r="B269" s="478"/>
      <c r="C269" s="479"/>
      <c r="D269" s="479"/>
      <c r="E269" s="479"/>
      <c r="F269" s="479"/>
      <c r="G269" s="479"/>
      <c r="H269" s="479"/>
      <c r="I269" s="479"/>
      <c r="J269" s="480"/>
    </row>
    <row r="270" spans="2:13">
      <c r="B270" s="2"/>
      <c r="C270" s="323" t="s">
        <v>96</v>
      </c>
      <c r="D270" s="52"/>
      <c r="F270" s="1"/>
      <c r="G270" s="1"/>
      <c r="H270" s="1"/>
      <c r="I270" s="1"/>
      <c r="J270" s="1"/>
    </row>
    <row r="275" spans="2:11" ht="18.75" customHeight="1">
      <c r="B275" s="421" t="s">
        <v>182</v>
      </c>
      <c r="C275" s="421"/>
      <c r="D275" s="421"/>
      <c r="E275" s="421"/>
      <c r="F275" s="421"/>
      <c r="G275" s="421"/>
      <c r="H275" s="421"/>
      <c r="I275" s="421"/>
      <c r="J275" s="421"/>
      <c r="K275" s="421"/>
    </row>
    <row r="276" spans="2:11">
      <c r="C276" s="22"/>
      <c r="D276" s="413"/>
      <c r="E276" s="413"/>
      <c r="F276" s="413"/>
      <c r="G276" s="413"/>
      <c r="H276" s="413"/>
      <c r="I276" s="413"/>
      <c r="J276" s="22"/>
      <c r="K276" s="22"/>
    </row>
    <row r="277" spans="2:11">
      <c r="B277" s="413" t="s">
        <v>166</v>
      </c>
      <c r="C277" s="413"/>
      <c r="D277" s="413"/>
      <c r="E277" s="413"/>
      <c r="F277" s="413"/>
      <c r="G277" s="413"/>
      <c r="H277" s="413"/>
      <c r="I277" s="413"/>
      <c r="J277" s="413"/>
      <c r="K277" s="413"/>
    </row>
    <row r="278" spans="2:11">
      <c r="B278" s="413" t="s">
        <v>227</v>
      </c>
      <c r="C278" s="413"/>
      <c r="D278" s="413"/>
      <c r="E278" s="413"/>
      <c r="F278" s="413"/>
      <c r="G278" s="413"/>
      <c r="H278" s="413"/>
      <c r="I278" s="413"/>
      <c r="J278" s="413"/>
      <c r="K278" s="413"/>
    </row>
    <row r="279" spans="2:11">
      <c r="B279" s="413" t="s">
        <v>98</v>
      </c>
      <c r="C279" s="413"/>
      <c r="D279" s="413"/>
      <c r="E279" s="413"/>
      <c r="F279" s="413"/>
      <c r="G279" s="413"/>
      <c r="H279" s="413"/>
      <c r="I279" s="413"/>
      <c r="J279" s="413"/>
      <c r="K279" s="413"/>
    </row>
    <row r="280" spans="2:11">
      <c r="C280" s="22"/>
      <c r="D280" s="413"/>
      <c r="E280" s="413"/>
      <c r="F280" s="413"/>
      <c r="G280" s="413"/>
      <c r="H280" s="413"/>
      <c r="I280" s="413"/>
      <c r="J280" s="22"/>
      <c r="K280" s="22"/>
    </row>
    <row r="281" spans="2:11" ht="24">
      <c r="B281" s="88"/>
      <c r="C281" s="476" t="s">
        <v>167</v>
      </c>
      <c r="D281" s="476"/>
      <c r="E281" s="476"/>
      <c r="F281" s="89"/>
      <c r="G281" s="90" t="s">
        <v>168</v>
      </c>
      <c r="H281" s="90" t="s">
        <v>169</v>
      </c>
      <c r="I281" s="89" t="s">
        <v>170</v>
      </c>
      <c r="J281" s="89" t="s">
        <v>171</v>
      </c>
      <c r="K281" s="91"/>
    </row>
    <row r="282" spans="2:11" ht="7.5" customHeight="1">
      <c r="B282" s="92"/>
      <c r="C282" s="471"/>
      <c r="D282" s="471"/>
      <c r="E282" s="471"/>
      <c r="F282" s="471"/>
      <c r="G282" s="471"/>
      <c r="H282" s="471"/>
      <c r="I282" s="471"/>
      <c r="J282" s="471"/>
      <c r="K282" s="475"/>
    </row>
    <row r="283" spans="2:11" ht="7.5" customHeight="1">
      <c r="B283" s="12"/>
      <c r="C283" s="465"/>
      <c r="D283" s="465"/>
      <c r="E283" s="465"/>
      <c r="F283" s="465"/>
      <c r="G283" s="465"/>
      <c r="H283" s="465"/>
      <c r="I283" s="465"/>
      <c r="J283" s="465"/>
      <c r="K283" s="466"/>
    </row>
    <row r="284" spans="2:11">
      <c r="B284" s="12"/>
      <c r="C284" s="477" t="s">
        <v>172</v>
      </c>
      <c r="D284" s="477"/>
      <c r="E284" s="477"/>
      <c r="F284" s="93"/>
      <c r="G284" s="93"/>
      <c r="H284" s="93"/>
      <c r="I284" s="93"/>
      <c r="J284" s="93"/>
      <c r="K284" s="94"/>
    </row>
    <row r="285" spans="2:11" ht="12.75" customHeight="1">
      <c r="B285" s="95"/>
      <c r="C285" s="483" t="s">
        <v>173</v>
      </c>
      <c r="D285" s="483"/>
      <c r="E285" s="483"/>
      <c r="F285" s="16"/>
      <c r="G285" s="16"/>
      <c r="H285" s="16"/>
      <c r="I285" s="16"/>
      <c r="J285" s="16"/>
      <c r="K285" s="96"/>
    </row>
    <row r="286" spans="2:11" ht="12.75" customHeight="1">
      <c r="B286" s="95"/>
      <c r="C286" s="477" t="s">
        <v>174</v>
      </c>
      <c r="D286" s="477"/>
      <c r="E286" s="477"/>
      <c r="F286" s="16"/>
      <c r="G286" s="97"/>
      <c r="H286" s="97"/>
      <c r="I286" s="56">
        <f>SUM(I287:I289)</f>
        <v>0</v>
      </c>
      <c r="J286" s="56">
        <f>SUM(J287:J289)</f>
        <v>0</v>
      </c>
      <c r="K286" s="77"/>
    </row>
    <row r="287" spans="2:11" ht="12.75" customHeight="1">
      <c r="B287" s="25"/>
      <c r="C287" s="98"/>
      <c r="D287" s="481" t="s">
        <v>175</v>
      </c>
      <c r="E287" s="481"/>
      <c r="F287" s="16"/>
      <c r="G287" s="99"/>
      <c r="H287" s="99"/>
      <c r="I287" s="100">
        <v>0</v>
      </c>
      <c r="J287" s="100">
        <v>0</v>
      </c>
      <c r="K287" s="27"/>
    </row>
    <row r="288" spans="2:11" ht="12.75" customHeight="1">
      <c r="B288" s="25"/>
      <c r="C288" s="98"/>
      <c r="D288" s="481" t="s">
        <v>176</v>
      </c>
      <c r="E288" s="481"/>
      <c r="F288" s="16"/>
      <c r="G288" s="99"/>
      <c r="H288" s="99"/>
      <c r="I288" s="100">
        <v>0</v>
      </c>
      <c r="J288" s="100">
        <v>0</v>
      </c>
      <c r="K288" s="27"/>
    </row>
    <row r="289" spans="2:11" ht="12.75" customHeight="1">
      <c r="B289" s="25"/>
      <c r="C289" s="98"/>
      <c r="D289" s="481" t="s">
        <v>177</v>
      </c>
      <c r="E289" s="481"/>
      <c r="F289" s="16"/>
      <c r="G289" s="99"/>
      <c r="H289" s="99"/>
      <c r="I289" s="100">
        <v>0</v>
      </c>
      <c r="J289" s="100">
        <v>0</v>
      </c>
      <c r="K289" s="27"/>
    </row>
    <row r="290" spans="2:11" ht="12.75" customHeight="1">
      <c r="B290" s="25"/>
      <c r="C290" s="98"/>
      <c r="D290" s="98"/>
      <c r="E290" s="15"/>
      <c r="F290" s="16"/>
      <c r="G290" s="101"/>
      <c r="H290" s="101"/>
      <c r="I290" s="102"/>
      <c r="J290" s="102"/>
      <c r="K290" s="27"/>
    </row>
    <row r="291" spans="2:11" ht="12.75" customHeight="1">
      <c r="B291" s="95"/>
      <c r="C291" s="477" t="s">
        <v>178</v>
      </c>
      <c r="D291" s="477"/>
      <c r="E291" s="477"/>
      <c r="F291" s="16"/>
      <c r="G291" s="97"/>
      <c r="H291" s="97"/>
      <c r="I291" s="56">
        <f>SUM(I292:I295)</f>
        <v>0</v>
      </c>
      <c r="J291" s="56">
        <f>SUM(J292:J295)</f>
        <v>0</v>
      </c>
      <c r="K291" s="77"/>
    </row>
    <row r="292" spans="2:11" ht="12.75" customHeight="1">
      <c r="B292" s="25"/>
      <c r="C292" s="98"/>
      <c r="D292" s="481" t="s">
        <v>179</v>
      </c>
      <c r="E292" s="481"/>
      <c r="F292" s="16"/>
      <c r="G292" s="99"/>
      <c r="H292" s="99"/>
      <c r="I292" s="100">
        <v>0</v>
      </c>
      <c r="J292" s="100">
        <v>0</v>
      </c>
      <c r="K292" s="27"/>
    </row>
    <row r="293" spans="2:11" ht="12.75" customHeight="1">
      <c r="B293" s="25"/>
      <c r="C293" s="98"/>
      <c r="D293" s="481" t="s">
        <v>180</v>
      </c>
      <c r="E293" s="481"/>
      <c r="F293" s="16"/>
      <c r="G293" s="99"/>
      <c r="H293" s="99"/>
      <c r="I293" s="100">
        <v>0</v>
      </c>
      <c r="J293" s="100">
        <v>0</v>
      </c>
      <c r="K293" s="27"/>
    </row>
    <row r="294" spans="2:11" ht="12.75" customHeight="1">
      <c r="B294" s="25"/>
      <c r="C294" s="98"/>
      <c r="D294" s="481" t="s">
        <v>176</v>
      </c>
      <c r="E294" s="481"/>
      <c r="F294" s="16"/>
      <c r="G294" s="99"/>
      <c r="H294" s="99"/>
      <c r="I294" s="100">
        <v>0</v>
      </c>
      <c r="J294" s="100">
        <v>0</v>
      </c>
      <c r="K294" s="27"/>
    </row>
    <row r="295" spans="2:11" ht="12.75" customHeight="1">
      <c r="B295" s="25"/>
      <c r="C295" s="9"/>
      <c r="D295" s="481" t="s">
        <v>177</v>
      </c>
      <c r="E295" s="481"/>
      <c r="F295" s="16"/>
      <c r="G295" s="99"/>
      <c r="H295" s="99"/>
      <c r="I295" s="103">
        <v>0</v>
      </c>
      <c r="J295" s="103">
        <v>0</v>
      </c>
      <c r="K295" s="27"/>
    </row>
    <row r="296" spans="2:11" ht="12.75" customHeight="1">
      <c r="B296" s="25"/>
      <c r="C296" s="98"/>
      <c r="D296" s="98"/>
      <c r="E296" s="15"/>
      <c r="F296" s="16"/>
      <c r="G296" s="328"/>
      <c r="H296" s="328"/>
      <c r="I296" s="21"/>
      <c r="J296" s="21"/>
      <c r="K296" s="27"/>
    </row>
    <row r="297" spans="2:11" ht="12.75" customHeight="1">
      <c r="B297" s="104"/>
      <c r="C297" s="482" t="s">
        <v>188</v>
      </c>
      <c r="D297" s="482"/>
      <c r="E297" s="482"/>
      <c r="F297" s="17"/>
      <c r="G297" s="105"/>
      <c r="H297" s="105"/>
      <c r="I297" s="106">
        <f>I286+I291</f>
        <v>0</v>
      </c>
      <c r="J297" s="106">
        <f>J286+J291</f>
        <v>0</v>
      </c>
      <c r="K297" s="107"/>
    </row>
    <row r="298" spans="2:11" ht="12.75" customHeight="1">
      <c r="B298" s="95"/>
      <c r="C298" s="98"/>
      <c r="D298" s="98"/>
      <c r="E298" s="327"/>
      <c r="F298" s="16"/>
      <c r="G298" s="328"/>
      <c r="H298" s="328"/>
      <c r="I298" s="21"/>
      <c r="J298" s="21"/>
      <c r="K298" s="77"/>
    </row>
    <row r="299" spans="2:11" ht="12.75" customHeight="1">
      <c r="B299" s="95"/>
      <c r="C299" s="483" t="s">
        <v>181</v>
      </c>
      <c r="D299" s="483"/>
      <c r="E299" s="483"/>
      <c r="F299" s="16"/>
      <c r="G299" s="328"/>
      <c r="H299" s="328"/>
      <c r="I299" s="21"/>
      <c r="J299" s="21"/>
      <c r="K299" s="77"/>
    </row>
    <row r="300" spans="2:11" ht="12.75" customHeight="1">
      <c r="B300" s="95"/>
      <c r="C300" s="477" t="s">
        <v>174</v>
      </c>
      <c r="D300" s="477"/>
      <c r="E300" s="477"/>
      <c r="F300" s="16"/>
      <c r="G300" s="97"/>
      <c r="H300" s="97"/>
      <c r="I300" s="56">
        <f>SUM(I301:I303)</f>
        <v>0</v>
      </c>
      <c r="J300" s="56">
        <f>SUM(J301:J303)</f>
        <v>0</v>
      </c>
      <c r="K300" s="77"/>
    </row>
    <row r="301" spans="2:11" ht="12.75" customHeight="1">
      <c r="B301" s="25"/>
      <c r="C301" s="98"/>
      <c r="D301" s="481" t="s">
        <v>175</v>
      </c>
      <c r="E301" s="481"/>
      <c r="F301" s="16"/>
      <c r="G301" s="99"/>
      <c r="H301" s="99"/>
      <c r="I301" s="100">
        <v>0</v>
      </c>
      <c r="J301" s="100">
        <v>0</v>
      </c>
      <c r="K301" s="27"/>
    </row>
    <row r="302" spans="2:11" ht="12.75" customHeight="1">
      <c r="B302" s="25"/>
      <c r="C302" s="9"/>
      <c r="D302" s="481" t="s">
        <v>176</v>
      </c>
      <c r="E302" s="481"/>
      <c r="F302" s="9"/>
      <c r="G302" s="108"/>
      <c r="H302" s="108"/>
      <c r="I302" s="100">
        <v>0</v>
      </c>
      <c r="J302" s="100">
        <v>0</v>
      </c>
      <c r="K302" s="27"/>
    </row>
    <row r="303" spans="2:11" ht="12.75" customHeight="1">
      <c r="B303" s="25"/>
      <c r="C303" s="9"/>
      <c r="D303" s="481" t="s">
        <v>177</v>
      </c>
      <c r="E303" s="481"/>
      <c r="F303" s="9"/>
      <c r="G303" s="108"/>
      <c r="H303" s="108"/>
      <c r="I303" s="100">
        <v>0</v>
      </c>
      <c r="J303" s="100">
        <v>0</v>
      </c>
      <c r="K303" s="27"/>
    </row>
    <row r="304" spans="2:11" ht="12.75" customHeight="1">
      <c r="B304" s="25"/>
      <c r="C304" s="98"/>
      <c r="D304" s="98"/>
      <c r="E304" s="15"/>
      <c r="F304" s="16"/>
      <c r="G304" s="328"/>
      <c r="H304" s="328"/>
      <c r="I304" s="21"/>
      <c r="J304" s="21"/>
      <c r="K304" s="27"/>
    </row>
    <row r="305" spans="2:259" ht="12.75" customHeight="1">
      <c r="B305" s="95"/>
      <c r="C305" s="477" t="s">
        <v>178</v>
      </c>
      <c r="D305" s="477"/>
      <c r="E305" s="477"/>
      <c r="F305" s="16"/>
      <c r="G305" s="97"/>
      <c r="H305" s="97"/>
      <c r="I305" s="56">
        <f>SUM(I306:I309)</f>
        <v>0</v>
      </c>
      <c r="J305" s="56">
        <f>SUM(J306:J309)</f>
        <v>0</v>
      </c>
      <c r="K305" s="77"/>
    </row>
    <row r="306" spans="2:259" ht="12.75" customHeight="1">
      <c r="B306" s="25"/>
      <c r="C306" s="98"/>
      <c r="D306" s="481" t="s">
        <v>179</v>
      </c>
      <c r="E306" s="481"/>
      <c r="F306" s="16"/>
      <c r="G306" s="99"/>
      <c r="H306" s="99"/>
      <c r="I306" s="100">
        <v>0</v>
      </c>
      <c r="J306" s="100">
        <v>0</v>
      </c>
      <c r="K306" s="27"/>
    </row>
    <row r="307" spans="2:259" ht="12.75" customHeight="1">
      <c r="B307" s="25"/>
      <c r="C307" s="98"/>
      <c r="D307" s="481" t="s">
        <v>180</v>
      </c>
      <c r="E307" s="481"/>
      <c r="F307" s="16"/>
      <c r="G307" s="99"/>
      <c r="H307" s="99"/>
      <c r="I307" s="100">
        <v>0</v>
      </c>
      <c r="J307" s="100">
        <v>0</v>
      </c>
      <c r="K307" s="27"/>
    </row>
    <row r="308" spans="2:259" ht="12.75" customHeight="1">
      <c r="B308" s="25"/>
      <c r="C308" s="98"/>
      <c r="D308" s="481" t="s">
        <v>176</v>
      </c>
      <c r="E308" s="481"/>
      <c r="F308" s="16"/>
      <c r="G308" s="99"/>
      <c r="H308" s="99"/>
      <c r="I308" s="100">
        <v>0</v>
      </c>
      <c r="J308" s="100">
        <v>0</v>
      </c>
      <c r="K308" s="27"/>
    </row>
    <row r="309" spans="2:259" ht="12.75" customHeight="1">
      <c r="B309" s="25"/>
      <c r="C309" s="16"/>
      <c r="D309" s="481" t="s">
        <v>177</v>
      </c>
      <c r="E309" s="481"/>
      <c r="F309" s="16"/>
      <c r="G309" s="99"/>
      <c r="H309" s="99"/>
      <c r="I309" s="100">
        <v>0</v>
      </c>
      <c r="J309" s="100">
        <v>0</v>
      </c>
      <c r="K309" s="27"/>
    </row>
    <row r="310" spans="2:259" ht="12.75" customHeight="1">
      <c r="B310" s="25"/>
      <c r="C310" s="16"/>
      <c r="D310" s="16"/>
      <c r="E310" s="15"/>
      <c r="F310" s="16"/>
      <c r="G310" s="328"/>
      <c r="H310" s="328"/>
      <c r="I310" s="21"/>
      <c r="J310" s="21"/>
      <c r="K310" s="27"/>
    </row>
    <row r="311" spans="2:259" ht="12.75" customHeight="1">
      <c r="B311" s="104"/>
      <c r="C311" s="482" t="s">
        <v>189</v>
      </c>
      <c r="D311" s="482"/>
      <c r="E311" s="482"/>
      <c r="F311" s="17"/>
      <c r="G311" s="109"/>
      <c r="H311" s="109"/>
      <c r="I311" s="106">
        <v>0</v>
      </c>
      <c r="J311" s="106">
        <f>J300+J305</f>
        <v>0</v>
      </c>
      <c r="K311" s="107"/>
    </row>
    <row r="312" spans="2:259" ht="12.75" customHeight="1">
      <c r="B312" s="25"/>
      <c r="C312" s="98"/>
      <c r="D312" s="98"/>
      <c r="E312" s="15"/>
      <c r="F312" s="16"/>
      <c r="G312" s="328"/>
      <c r="H312" s="328"/>
      <c r="I312" s="21"/>
      <c r="J312" s="21"/>
      <c r="K312" s="27"/>
    </row>
    <row r="313" spans="2:259" ht="12.75" customHeight="1">
      <c r="B313" s="25"/>
      <c r="C313" s="477" t="s">
        <v>190</v>
      </c>
      <c r="D313" s="477"/>
      <c r="E313" s="477"/>
      <c r="F313" s="16"/>
      <c r="G313" s="99"/>
      <c r="H313" s="99"/>
      <c r="I313" s="110">
        <v>0</v>
      </c>
      <c r="J313" s="110">
        <v>0</v>
      </c>
      <c r="K313" s="27"/>
    </row>
    <row r="314" spans="2:259" ht="12.75" customHeight="1">
      <c r="B314" s="25"/>
      <c r="C314" s="98"/>
      <c r="D314" s="98"/>
      <c r="E314" s="15"/>
      <c r="F314" s="16"/>
      <c r="G314" s="328"/>
      <c r="H314" s="328"/>
      <c r="I314" s="111"/>
      <c r="J314" s="111"/>
      <c r="K314" s="27"/>
    </row>
    <row r="315" spans="2:259" ht="12.75" customHeight="1">
      <c r="B315" s="112"/>
      <c r="C315" s="485" t="s">
        <v>191</v>
      </c>
      <c r="D315" s="485"/>
      <c r="E315" s="485"/>
      <c r="F315" s="113"/>
      <c r="G315" s="114"/>
      <c r="H315" s="114"/>
      <c r="I315" s="115">
        <v>204996610.25</v>
      </c>
      <c r="J315" s="115">
        <v>156128929.81999999</v>
      </c>
      <c r="K315" s="116"/>
      <c r="IY315" s="4"/>
    </row>
    <row r="316" spans="2:259" ht="9" customHeight="1">
      <c r="C316" s="483"/>
      <c r="D316" s="483"/>
      <c r="E316" s="483"/>
      <c r="F316" s="483"/>
      <c r="G316" s="483"/>
      <c r="H316" s="483"/>
      <c r="I316" s="483"/>
      <c r="J316" s="483"/>
      <c r="K316" s="483"/>
    </row>
    <row r="317" spans="2:259">
      <c r="B317" s="1"/>
      <c r="C317" s="484" t="s">
        <v>96</v>
      </c>
      <c r="D317" s="484"/>
      <c r="E317" s="484"/>
      <c r="F317" s="484"/>
      <c r="G317" s="484"/>
      <c r="H317" s="484"/>
      <c r="I317" s="484"/>
      <c r="J317" s="484"/>
      <c r="K317" s="484"/>
    </row>
    <row r="322" spans="2:10" ht="15.75">
      <c r="B322" s="424" t="s">
        <v>182</v>
      </c>
      <c r="C322" s="424"/>
      <c r="D322" s="424"/>
      <c r="E322" s="424"/>
      <c r="F322" s="424"/>
      <c r="G322" s="424"/>
      <c r="H322" s="424"/>
      <c r="I322" s="424"/>
      <c r="J322" s="424"/>
    </row>
    <row r="323" spans="2:10" ht="15.75" customHeight="1">
      <c r="B323" s="425"/>
      <c r="C323" s="425"/>
      <c r="D323" s="425"/>
      <c r="E323" s="425"/>
      <c r="F323" s="425"/>
      <c r="G323" s="425"/>
      <c r="H323" s="425"/>
      <c r="I323" s="425"/>
      <c r="J323" s="425"/>
    </row>
    <row r="324" spans="2:10" ht="15" customHeight="1">
      <c r="B324" s="425" t="s">
        <v>125</v>
      </c>
      <c r="C324" s="425"/>
      <c r="D324" s="425"/>
      <c r="E324" s="425"/>
      <c r="F324" s="425"/>
      <c r="G324" s="425"/>
      <c r="H324" s="425"/>
      <c r="I324" s="425"/>
      <c r="J324" s="425"/>
    </row>
    <row r="325" spans="2:10" ht="15.75" customHeight="1">
      <c r="B325" s="425" t="s">
        <v>227</v>
      </c>
      <c r="C325" s="425"/>
      <c r="D325" s="425"/>
      <c r="E325" s="425"/>
      <c r="F325" s="425"/>
      <c r="G325" s="425"/>
      <c r="H325" s="425"/>
      <c r="I325" s="425"/>
      <c r="J325" s="425"/>
    </row>
    <row r="326" spans="2:10" ht="12.75" customHeight="1">
      <c r="B326" s="425" t="s">
        <v>98</v>
      </c>
      <c r="C326" s="425"/>
      <c r="D326" s="425"/>
      <c r="E326" s="425"/>
      <c r="F326" s="425"/>
      <c r="G326" s="425"/>
      <c r="H326" s="425"/>
      <c r="I326" s="425"/>
      <c r="J326" s="425"/>
    </row>
    <row r="327" spans="2:10" ht="12.75" customHeight="1">
      <c r="B327" s="11"/>
      <c r="C327" s="11"/>
      <c r="D327" s="11" t="s">
        <v>35</v>
      </c>
      <c r="E327" s="11"/>
      <c r="F327" s="11"/>
      <c r="G327" s="11"/>
      <c r="H327" s="11"/>
      <c r="I327" s="11"/>
      <c r="J327" s="11"/>
    </row>
    <row r="328" spans="2:10" s="30" customFormat="1" ht="54" customHeight="1">
      <c r="B328" s="29"/>
      <c r="C328" s="426" t="s">
        <v>2</v>
      </c>
      <c r="D328" s="426"/>
      <c r="E328" s="336" t="s">
        <v>82</v>
      </c>
      <c r="F328" s="336" t="s">
        <v>126</v>
      </c>
      <c r="G328" s="336" t="s">
        <v>127</v>
      </c>
      <c r="H328" s="336" t="s">
        <v>128</v>
      </c>
      <c r="I328" s="427" t="s">
        <v>26</v>
      </c>
      <c r="J328" s="428"/>
    </row>
    <row r="329" spans="2:10" ht="11.25" customHeight="1">
      <c r="B329" s="31"/>
      <c r="C329" s="32"/>
      <c r="D329" s="32"/>
      <c r="E329" s="32"/>
      <c r="F329" s="32"/>
      <c r="G329" s="32"/>
      <c r="H329" s="32"/>
      <c r="I329" s="32"/>
      <c r="J329" s="33"/>
    </row>
    <row r="330" spans="2:10" ht="11.25" customHeight="1">
      <c r="B330" s="34"/>
      <c r="C330" s="419" t="s">
        <v>200</v>
      </c>
      <c r="D330" s="419"/>
      <c r="E330" s="35">
        <f>SUM(E331:E333)</f>
        <v>0</v>
      </c>
      <c r="F330" s="35">
        <f>SUM(F331:F333)</f>
        <v>0</v>
      </c>
      <c r="G330" s="35">
        <f>SUM(G331:G333)</f>
        <v>0</v>
      </c>
      <c r="H330" s="35">
        <f>SUM(H331:H333)</f>
        <v>0</v>
      </c>
      <c r="I330" s="35">
        <f>SUM(E330:H330)</f>
        <v>0</v>
      </c>
      <c r="J330" s="36"/>
    </row>
    <row r="331" spans="2:10" ht="12.75" customHeight="1">
      <c r="B331" s="37"/>
      <c r="C331" s="418" t="s">
        <v>129</v>
      </c>
      <c r="D331" s="418"/>
      <c r="E331" s="261">
        <v>0</v>
      </c>
      <c r="F331" s="261">
        <v>0</v>
      </c>
      <c r="G331" s="261">
        <v>0</v>
      </c>
      <c r="H331" s="261">
        <v>0</v>
      </c>
      <c r="I331" s="38">
        <f>SUM(E331:H331)</f>
        <v>0</v>
      </c>
      <c r="J331" s="36"/>
    </row>
    <row r="332" spans="2:10" ht="13.35" customHeight="1">
      <c r="B332" s="37"/>
      <c r="C332" s="418" t="s">
        <v>83</v>
      </c>
      <c r="D332" s="418"/>
      <c r="E332" s="261">
        <v>0</v>
      </c>
      <c r="F332" s="261">
        <v>0</v>
      </c>
      <c r="G332" s="261">
        <v>0</v>
      </c>
      <c r="H332" s="261">
        <v>0</v>
      </c>
      <c r="I332" s="38">
        <f>SUM(E332:H332)</f>
        <v>0</v>
      </c>
      <c r="J332" s="36"/>
    </row>
    <row r="333" spans="2:10" ht="23.25" customHeight="1">
      <c r="B333" s="37"/>
      <c r="C333" s="418" t="s">
        <v>130</v>
      </c>
      <c r="D333" s="418"/>
      <c r="E333" s="261">
        <v>0</v>
      </c>
      <c r="F333" s="261">
        <v>0</v>
      </c>
      <c r="G333" s="261">
        <v>0</v>
      </c>
      <c r="H333" s="261">
        <v>0</v>
      </c>
      <c r="I333" s="38">
        <f>SUM(E333:H333)</f>
        <v>0</v>
      </c>
      <c r="J333" s="36"/>
    </row>
    <row r="334" spans="2:10" ht="8.25" customHeight="1">
      <c r="B334" s="34"/>
      <c r="C334" s="334"/>
      <c r="D334" s="39"/>
      <c r="E334" s="38"/>
      <c r="F334" s="38"/>
      <c r="G334" s="38"/>
      <c r="H334" s="38"/>
      <c r="I334" s="38"/>
      <c r="J334" s="36"/>
    </row>
    <row r="335" spans="2:10" ht="24.75" customHeight="1">
      <c r="B335" s="34"/>
      <c r="C335" s="419" t="s">
        <v>199</v>
      </c>
      <c r="D335" s="419"/>
      <c r="E335" s="35">
        <f>SUM(E336:E339)</f>
        <v>0</v>
      </c>
      <c r="F335" s="35">
        <f>SUM(F336:F340)</f>
        <v>198230787.65000001</v>
      </c>
      <c r="G335" s="35">
        <f>SUM(G336:G339)</f>
        <v>13879425.380000001</v>
      </c>
      <c r="H335" s="35">
        <f>SUM(H336:H339)</f>
        <v>0</v>
      </c>
      <c r="I335" s="35">
        <f>SUM(E335:H335)</f>
        <v>212110213.03</v>
      </c>
      <c r="J335" s="36"/>
    </row>
    <row r="336" spans="2:10" ht="13.35" customHeight="1">
      <c r="B336" s="37"/>
      <c r="C336" s="418" t="s">
        <v>131</v>
      </c>
      <c r="D336" s="418"/>
      <c r="E336" s="261">
        <v>0</v>
      </c>
      <c r="F336" s="261">
        <v>0</v>
      </c>
      <c r="G336" s="261">
        <v>13879425.380000001</v>
      </c>
      <c r="H336" s="261">
        <v>0</v>
      </c>
      <c r="I336" s="38">
        <f>+G336</f>
        <v>13879425.380000001</v>
      </c>
      <c r="J336" s="36"/>
    </row>
    <row r="337" spans="2:262" ht="14.25" customHeight="1">
      <c r="B337" s="37"/>
      <c r="C337" s="418" t="s">
        <v>87</v>
      </c>
      <c r="D337" s="418"/>
      <c r="E337" s="261">
        <v>0</v>
      </c>
      <c r="F337" s="261">
        <v>198230787.65000001</v>
      </c>
      <c r="G337" s="261">
        <v>0</v>
      </c>
      <c r="H337" s="261">
        <v>0</v>
      </c>
      <c r="I337" s="38">
        <f>+F337</f>
        <v>198230787.65000001</v>
      </c>
      <c r="J337" s="36"/>
      <c r="IY337" s="4"/>
    </row>
    <row r="338" spans="2:262" ht="12" customHeight="1">
      <c r="B338" s="37"/>
      <c r="C338" s="418" t="s">
        <v>132</v>
      </c>
      <c r="D338" s="418"/>
      <c r="E338" s="261">
        <v>0</v>
      </c>
      <c r="F338" s="261">
        <v>0</v>
      </c>
      <c r="G338" s="261">
        <v>0</v>
      </c>
      <c r="H338" s="261">
        <v>0</v>
      </c>
      <c r="I338" s="38">
        <v>0</v>
      </c>
      <c r="J338" s="36"/>
      <c r="JA338" s="38"/>
      <c r="JB338" s="38"/>
    </row>
    <row r="339" spans="2:262" ht="12" customHeight="1">
      <c r="B339" s="37"/>
      <c r="C339" s="418" t="s">
        <v>89</v>
      </c>
      <c r="D339" s="418"/>
      <c r="E339" s="261">
        <v>0</v>
      </c>
      <c r="F339" s="261">
        <v>0</v>
      </c>
      <c r="G339" s="261">
        <v>0</v>
      </c>
      <c r="H339" s="261">
        <v>0</v>
      </c>
      <c r="I339" s="38">
        <v>0</v>
      </c>
      <c r="J339" s="36"/>
      <c r="JA339" s="38"/>
      <c r="JB339" s="38"/>
    </row>
    <row r="340" spans="2:262" ht="27.75" customHeight="1">
      <c r="B340" s="37"/>
      <c r="C340" s="418" t="s">
        <v>133</v>
      </c>
      <c r="D340" s="418"/>
      <c r="E340" s="261">
        <v>0</v>
      </c>
      <c r="F340" s="261">
        <v>0</v>
      </c>
      <c r="G340" s="261">
        <v>0</v>
      </c>
      <c r="H340" s="261">
        <v>0</v>
      </c>
      <c r="I340" s="38">
        <v>0</v>
      </c>
      <c r="J340" s="36"/>
      <c r="JA340" s="38"/>
      <c r="JB340" s="38"/>
    </row>
    <row r="341" spans="2:262" ht="6" customHeight="1">
      <c r="B341" s="37"/>
      <c r="C341" s="335"/>
      <c r="D341" s="335"/>
      <c r="E341" s="261"/>
      <c r="F341" s="261"/>
      <c r="G341" s="261"/>
      <c r="H341" s="261"/>
      <c r="I341" s="38"/>
      <c r="J341" s="36"/>
      <c r="JA341" s="38"/>
      <c r="JB341" s="38"/>
    </row>
    <row r="342" spans="2:262" ht="36.75" customHeight="1">
      <c r="B342" s="37"/>
      <c r="C342" s="423" t="s">
        <v>203</v>
      </c>
      <c r="D342" s="423"/>
      <c r="E342" s="40">
        <v>0</v>
      </c>
      <c r="F342" s="40">
        <v>0</v>
      </c>
      <c r="G342" s="40">
        <v>0</v>
      </c>
      <c r="H342" s="40">
        <v>0</v>
      </c>
      <c r="I342" s="40">
        <v>0</v>
      </c>
      <c r="J342" s="36"/>
      <c r="JA342" s="38"/>
      <c r="JB342" s="38"/>
    </row>
    <row r="343" spans="2:262" ht="9.75" customHeight="1">
      <c r="B343" s="37"/>
      <c r="C343" s="418" t="s">
        <v>92</v>
      </c>
      <c r="D343" s="418"/>
      <c r="E343" s="261">
        <v>0</v>
      </c>
      <c r="F343" s="261">
        <v>0</v>
      </c>
      <c r="G343" s="261">
        <v>0</v>
      </c>
      <c r="H343" s="261">
        <v>0</v>
      </c>
      <c r="I343" s="261">
        <v>0</v>
      </c>
      <c r="J343" s="36"/>
      <c r="JA343" s="38"/>
      <c r="JB343" s="38"/>
    </row>
    <row r="344" spans="2:262" ht="27.75" customHeight="1">
      <c r="B344" s="37"/>
      <c r="C344" s="418" t="s">
        <v>93</v>
      </c>
      <c r="D344" s="418"/>
      <c r="E344" s="261">
        <v>0</v>
      </c>
      <c r="F344" s="261">
        <v>0</v>
      </c>
      <c r="G344" s="261">
        <v>0</v>
      </c>
      <c r="H344" s="261">
        <v>0</v>
      </c>
      <c r="I344" s="261">
        <v>0</v>
      </c>
      <c r="J344" s="36"/>
      <c r="IY344" s="4"/>
      <c r="JA344" s="38"/>
      <c r="JB344" s="38"/>
    </row>
    <row r="345" spans="2:262" ht="13.35" customHeight="1">
      <c r="B345" s="34"/>
      <c r="C345" s="334"/>
      <c r="D345" s="39"/>
      <c r="E345" s="38"/>
      <c r="F345" s="38"/>
      <c r="G345" s="38"/>
      <c r="H345" s="38"/>
      <c r="I345" s="38"/>
      <c r="J345" s="36"/>
      <c r="JA345" s="38"/>
      <c r="JB345" s="38"/>
    </row>
    <row r="346" spans="2:262" ht="27" customHeight="1" thickBot="1">
      <c r="B346" s="34"/>
      <c r="C346" s="422" t="s">
        <v>204</v>
      </c>
      <c r="D346" s="422"/>
      <c r="E346" s="41">
        <f>E330+E335</f>
        <v>0</v>
      </c>
      <c r="F346" s="41">
        <f>+F330+F335+F342</f>
        <v>198230787.65000001</v>
      </c>
      <c r="G346" s="41">
        <f>+G330+G335+G342</f>
        <v>13879425.380000001</v>
      </c>
      <c r="H346" s="41">
        <f>+H330+H335+H342</f>
        <v>0</v>
      </c>
      <c r="I346" s="41">
        <f>+I330+I335+I342</f>
        <v>212110213.03</v>
      </c>
      <c r="J346" s="36"/>
      <c r="JA346" s="38"/>
      <c r="JB346" s="38"/>
    </row>
    <row r="347" spans="2:262" ht="13.35" customHeight="1">
      <c r="B347" s="37"/>
      <c r="C347" s="39"/>
      <c r="D347" s="42"/>
      <c r="E347" s="38"/>
      <c r="F347" s="38"/>
      <c r="G347" s="38"/>
      <c r="H347" s="38"/>
      <c r="I347" s="38"/>
      <c r="J347" s="36"/>
      <c r="JA347" s="38"/>
      <c r="JB347" s="38"/>
    </row>
    <row r="348" spans="2:262" ht="26.25" customHeight="1">
      <c r="B348" s="34"/>
      <c r="C348" s="419" t="s">
        <v>201</v>
      </c>
      <c r="D348" s="419"/>
      <c r="E348" s="35">
        <f>SUM(E349:E351)</f>
        <v>0</v>
      </c>
      <c r="F348" s="35">
        <f>SUM(F349:F351)</f>
        <v>0</v>
      </c>
      <c r="G348" s="35">
        <f>SUM(G349:G351)</f>
        <v>0</v>
      </c>
      <c r="H348" s="35">
        <f>SUM(H349:H351)</f>
        <v>0</v>
      </c>
      <c r="I348" s="35">
        <f>SUM(I349:I351)</f>
        <v>0</v>
      </c>
      <c r="J348" s="36"/>
    </row>
    <row r="349" spans="2:262" ht="20.25" customHeight="1">
      <c r="B349" s="37"/>
      <c r="C349" s="418" t="s">
        <v>1</v>
      </c>
      <c r="D349" s="418"/>
      <c r="E349" s="261">
        <v>0</v>
      </c>
      <c r="F349" s="261">
        <v>0</v>
      </c>
      <c r="G349" s="261">
        <v>0</v>
      </c>
      <c r="H349" s="261">
        <v>0</v>
      </c>
      <c r="I349" s="38">
        <v>0</v>
      </c>
      <c r="J349" s="36"/>
    </row>
    <row r="350" spans="2:262" ht="13.35" customHeight="1">
      <c r="B350" s="37"/>
      <c r="C350" s="418" t="s">
        <v>83</v>
      </c>
      <c r="D350" s="418"/>
      <c r="E350" s="261">
        <v>0</v>
      </c>
      <c r="F350" s="261">
        <v>0</v>
      </c>
      <c r="G350" s="261">
        <v>0</v>
      </c>
      <c r="H350" s="261">
        <v>0</v>
      </c>
      <c r="I350" s="38">
        <v>0</v>
      </c>
      <c r="J350" s="36"/>
    </row>
    <row r="351" spans="2:262" ht="15" customHeight="1">
      <c r="B351" s="37"/>
      <c r="C351" s="418" t="s">
        <v>130</v>
      </c>
      <c r="D351" s="418"/>
      <c r="E351" s="261">
        <v>0</v>
      </c>
      <c r="F351" s="261">
        <v>0</v>
      </c>
      <c r="G351" s="261">
        <v>0</v>
      </c>
      <c r="H351" s="261">
        <v>0</v>
      </c>
      <c r="I351" s="38">
        <f>+E351</f>
        <v>0</v>
      </c>
      <c r="J351" s="36"/>
      <c r="IY351" s="3"/>
    </row>
    <row r="352" spans="2:262">
      <c r="B352" s="34"/>
      <c r="C352" s="334"/>
      <c r="D352" s="39"/>
      <c r="E352" s="38"/>
      <c r="F352" s="38"/>
      <c r="G352" s="38"/>
      <c r="H352" s="38"/>
      <c r="I352" s="38"/>
      <c r="J352" s="36"/>
      <c r="IY352" s="3"/>
    </row>
    <row r="353" spans="2:259" ht="33" customHeight="1">
      <c r="B353" s="34" t="s">
        <v>35</v>
      </c>
      <c r="C353" s="419" t="s">
        <v>202</v>
      </c>
      <c r="D353" s="419"/>
      <c r="E353" s="35">
        <f>SUM(E354:E358)</f>
        <v>0</v>
      </c>
      <c r="F353" s="35">
        <f>SUM(F354:F358)</f>
        <v>44767331.039999999</v>
      </c>
      <c r="G353" s="35">
        <f>SUM(G354:G358)</f>
        <v>23432986.529999971</v>
      </c>
      <c r="H353" s="35">
        <f>SUM(H354:H358)</f>
        <v>0</v>
      </c>
      <c r="I353" s="35">
        <f>SUM(I354:I358)</f>
        <v>68200317.569999963</v>
      </c>
      <c r="J353" s="36"/>
      <c r="IY353" s="3"/>
    </row>
    <row r="354" spans="2:259" ht="11.25" customHeight="1">
      <c r="B354" s="37"/>
      <c r="C354" s="418" t="s">
        <v>131</v>
      </c>
      <c r="D354" s="418"/>
      <c r="E354" s="261">
        <v>0</v>
      </c>
      <c r="F354" s="261">
        <v>0</v>
      </c>
      <c r="G354" s="261">
        <v>37312411.529999971</v>
      </c>
      <c r="H354" s="261">
        <v>0</v>
      </c>
      <c r="I354" s="38">
        <f>+G354</f>
        <v>37312411.529999971</v>
      </c>
      <c r="J354" s="36"/>
      <c r="IY354" s="3"/>
    </row>
    <row r="355" spans="2:259" ht="11.25" customHeight="1">
      <c r="B355" s="37"/>
      <c r="C355" s="418" t="s">
        <v>87</v>
      </c>
      <c r="D355" s="418"/>
      <c r="E355" s="261">
        <v>0</v>
      </c>
      <c r="F355" s="261">
        <v>44767331.039999999</v>
      </c>
      <c r="G355" s="261">
        <v>-13879425</v>
      </c>
      <c r="H355" s="261">
        <v>0</v>
      </c>
      <c r="I355" s="38">
        <f>+F355+G355</f>
        <v>30887906.039999999</v>
      </c>
      <c r="J355" s="36"/>
    </row>
    <row r="356" spans="2:259" ht="11.25" customHeight="1">
      <c r="B356" s="37"/>
      <c r="C356" s="418" t="s">
        <v>88</v>
      </c>
      <c r="D356" s="418"/>
      <c r="E356" s="261">
        <v>0</v>
      </c>
      <c r="F356" s="261">
        <v>0</v>
      </c>
      <c r="G356" s="261">
        <v>0</v>
      </c>
      <c r="H356" s="261">
        <v>0</v>
      </c>
      <c r="I356" s="38">
        <f>+F356</f>
        <v>0</v>
      </c>
      <c r="J356" s="36"/>
    </row>
    <row r="357" spans="2:259" ht="11.25" customHeight="1">
      <c r="B357" s="37"/>
      <c r="C357" s="418" t="s">
        <v>89</v>
      </c>
      <c r="D357" s="418"/>
      <c r="E357" s="261">
        <v>0</v>
      </c>
      <c r="F357" s="261">
        <v>0</v>
      </c>
      <c r="G357" s="261">
        <v>0</v>
      </c>
      <c r="H357" s="261">
        <v>0</v>
      </c>
      <c r="I357" s="38">
        <f>+F357</f>
        <v>0</v>
      </c>
      <c r="J357" s="36"/>
    </row>
    <row r="358" spans="2:259" ht="23.25" customHeight="1">
      <c r="B358" s="37"/>
      <c r="C358" s="418" t="s">
        <v>133</v>
      </c>
      <c r="D358" s="418"/>
      <c r="E358" s="261">
        <v>0</v>
      </c>
      <c r="F358" s="261">
        <v>0</v>
      </c>
      <c r="G358" s="261">
        <v>0</v>
      </c>
      <c r="H358" s="261">
        <v>0</v>
      </c>
      <c r="I358" s="38">
        <f>+G358</f>
        <v>0</v>
      </c>
      <c r="J358" s="36"/>
    </row>
    <row r="359" spans="2:259" ht="11.25" customHeight="1">
      <c r="B359" s="37"/>
      <c r="C359" s="43"/>
      <c r="D359" s="43"/>
      <c r="E359" s="261"/>
      <c r="F359" s="261"/>
      <c r="G359" s="261"/>
      <c r="H359" s="261"/>
      <c r="I359" s="38"/>
      <c r="J359" s="36"/>
    </row>
    <row r="360" spans="2:259" s="5" customFormat="1" ht="36" customHeight="1">
      <c r="B360" s="44"/>
      <c r="C360" s="419" t="s">
        <v>246</v>
      </c>
      <c r="D360" s="419"/>
      <c r="E360" s="45">
        <v>0</v>
      </c>
      <c r="F360" s="45">
        <v>0</v>
      </c>
      <c r="G360" s="45">
        <v>0</v>
      </c>
      <c r="H360" s="45">
        <v>0</v>
      </c>
      <c r="I360" s="45">
        <v>0</v>
      </c>
      <c r="J360" s="36"/>
      <c r="IY360" s="46"/>
    </row>
    <row r="361" spans="2:259" ht="10.5" customHeight="1">
      <c r="B361" s="37"/>
      <c r="C361" s="418" t="s">
        <v>92</v>
      </c>
      <c r="D361" s="418"/>
      <c r="E361" s="261">
        <v>0</v>
      </c>
      <c r="F361" s="261">
        <v>0</v>
      </c>
      <c r="G361" s="261">
        <v>0</v>
      </c>
      <c r="H361" s="261">
        <v>0</v>
      </c>
      <c r="I361" s="261">
        <v>0</v>
      </c>
      <c r="J361" s="36"/>
    </row>
    <row r="362" spans="2:259" ht="26.25" customHeight="1">
      <c r="B362" s="37"/>
      <c r="C362" s="418" t="s">
        <v>93</v>
      </c>
      <c r="D362" s="418"/>
      <c r="E362" s="261">
        <v>0</v>
      </c>
      <c r="F362" s="261">
        <v>0</v>
      </c>
      <c r="G362" s="261">
        <v>0</v>
      </c>
      <c r="H362" s="261">
        <v>0</v>
      </c>
      <c r="I362" s="261">
        <v>0</v>
      </c>
      <c r="J362" s="36"/>
    </row>
    <row r="363" spans="2:259" ht="5.25" customHeight="1">
      <c r="B363" s="34"/>
      <c r="C363" s="334"/>
      <c r="D363" s="39"/>
      <c r="E363" s="38"/>
      <c r="F363" s="38"/>
      <c r="G363" s="38"/>
      <c r="H363" s="38"/>
      <c r="I363" s="38"/>
      <c r="J363" s="36"/>
    </row>
    <row r="364" spans="2:259" ht="29.25" customHeight="1">
      <c r="B364" s="47"/>
      <c r="C364" s="420" t="s">
        <v>247</v>
      </c>
      <c r="D364" s="420"/>
      <c r="E364" s="48">
        <f>E348+E353</f>
        <v>0</v>
      </c>
      <c r="F364" s="48">
        <f>+F346+F353</f>
        <v>242998118.69</v>
      </c>
      <c r="G364" s="48">
        <f>+G346+G353</f>
        <v>37312411.909999974</v>
      </c>
      <c r="H364" s="48">
        <f>+H346+H353</f>
        <v>0</v>
      </c>
      <c r="I364" s="48">
        <f>+I346+I353</f>
        <v>280310530.59999996</v>
      </c>
      <c r="J364" s="49"/>
      <c r="IY364" s="4"/>
    </row>
    <row r="365" spans="2:259">
      <c r="B365" s="118" t="s">
        <v>96</v>
      </c>
      <c r="C365" s="50"/>
      <c r="D365" s="50"/>
      <c r="E365" s="50"/>
      <c r="F365" s="50"/>
      <c r="G365" s="50"/>
      <c r="H365" s="50"/>
      <c r="I365" s="50"/>
      <c r="J365" s="51"/>
      <c r="IY365" s="4"/>
    </row>
    <row r="371" spans="1:253" s="1" customFormat="1" ht="15.75">
      <c r="B371" s="421" t="s">
        <v>182</v>
      </c>
      <c r="C371" s="421"/>
      <c r="D371" s="421"/>
      <c r="E371" s="421"/>
      <c r="F371" s="421"/>
      <c r="G371" s="421"/>
      <c r="H371" s="421"/>
      <c r="I371" s="421"/>
      <c r="IQ371" s="186"/>
      <c r="IR371" s="186"/>
      <c r="IS371" s="186"/>
    </row>
    <row r="372" spans="1:253" s="1" customFormat="1" ht="12">
      <c r="B372" s="413"/>
      <c r="C372" s="413"/>
      <c r="D372" s="413"/>
      <c r="E372" s="413"/>
      <c r="F372" s="413"/>
      <c r="G372" s="413"/>
      <c r="H372" s="413"/>
      <c r="I372" s="413"/>
      <c r="IQ372" s="186"/>
      <c r="IR372" s="186"/>
      <c r="IS372" s="186"/>
    </row>
    <row r="373" spans="1:253" s="1" customFormat="1" ht="12">
      <c r="B373" s="413" t="s">
        <v>138</v>
      </c>
      <c r="C373" s="413"/>
      <c r="D373" s="413"/>
      <c r="E373" s="413"/>
      <c r="F373" s="413"/>
      <c r="G373" s="413"/>
      <c r="H373" s="413"/>
      <c r="I373" s="413"/>
      <c r="IQ373" s="186"/>
      <c r="IR373" s="186"/>
      <c r="IS373" s="186"/>
    </row>
    <row r="374" spans="1:253" s="1" customFormat="1" ht="12">
      <c r="B374" s="414" t="s">
        <v>222</v>
      </c>
      <c r="C374" s="413"/>
      <c r="D374" s="413"/>
      <c r="E374" s="413"/>
      <c r="F374" s="413"/>
      <c r="G374" s="413"/>
      <c r="H374" s="413"/>
      <c r="I374" s="413"/>
      <c r="IQ374" s="186"/>
      <c r="IR374" s="186"/>
      <c r="IS374" s="186"/>
    </row>
    <row r="375" spans="1:253" s="1" customFormat="1" ht="12">
      <c r="B375" s="413" t="s">
        <v>98</v>
      </c>
      <c r="C375" s="413"/>
      <c r="D375" s="413"/>
      <c r="E375" s="413"/>
      <c r="F375" s="413"/>
      <c r="G375" s="413"/>
      <c r="H375" s="413"/>
      <c r="I375" s="413"/>
      <c r="IQ375" s="186"/>
      <c r="IR375" s="186"/>
      <c r="IS375" s="186"/>
    </row>
    <row r="376" spans="1:253" s="1" customFormat="1" ht="12">
      <c r="C376" s="58"/>
      <c r="D376" s="57"/>
      <c r="E376" s="58"/>
      <c r="F376" s="58"/>
      <c r="G376" s="59"/>
      <c r="H376" s="59"/>
      <c r="IQ376" s="186"/>
      <c r="IR376" s="186"/>
      <c r="IS376" s="186"/>
    </row>
    <row r="377" spans="1:253" s="1" customFormat="1" ht="21" customHeight="1">
      <c r="A377" s="60"/>
      <c r="B377" s="415" t="s">
        <v>2</v>
      </c>
      <c r="C377" s="416"/>
      <c r="D377" s="416"/>
      <c r="E377" s="416"/>
      <c r="F377" s="332"/>
      <c r="G377" s="61">
        <v>2022</v>
      </c>
      <c r="H377" s="61">
        <v>2021</v>
      </c>
      <c r="I377" s="62"/>
      <c r="IQ377" s="186"/>
      <c r="IR377" s="186"/>
      <c r="IS377" s="186"/>
    </row>
    <row r="378" spans="1:253" s="1" customFormat="1" ht="12">
      <c r="B378" s="25"/>
      <c r="D378" s="26"/>
      <c r="E378" s="26"/>
      <c r="F378" s="26"/>
      <c r="G378" s="63"/>
      <c r="H378" s="63"/>
      <c r="I378" s="13"/>
      <c r="IQ378" s="186"/>
      <c r="IR378" s="186"/>
      <c r="IS378" s="186"/>
    </row>
    <row r="379" spans="1:253" s="1" customFormat="1" ht="12">
      <c r="A379" s="9"/>
      <c r="B379" s="14"/>
      <c r="C379" s="55"/>
      <c r="D379" s="55"/>
      <c r="E379" s="55"/>
      <c r="F379" s="55"/>
      <c r="G379" s="63"/>
      <c r="H379" s="63"/>
      <c r="I379" s="13"/>
      <c r="IQ379" s="186"/>
      <c r="IR379" s="186"/>
      <c r="IS379" s="186"/>
    </row>
    <row r="380" spans="1:253" s="1" customFormat="1" ht="15" customHeight="1">
      <c r="A380" s="9"/>
      <c r="B380" s="417" t="s">
        <v>139</v>
      </c>
      <c r="C380" s="409"/>
      <c r="D380" s="409"/>
      <c r="E380" s="409"/>
      <c r="F380" s="409"/>
      <c r="G380" s="63"/>
      <c r="H380" s="63"/>
      <c r="I380" s="13"/>
      <c r="IQ380" s="186"/>
      <c r="IR380" s="186"/>
      <c r="IS380" s="186"/>
    </row>
    <row r="381" spans="1:253" s="1" customFormat="1" ht="15" customHeight="1">
      <c r="A381" s="9"/>
      <c r="B381" s="14"/>
      <c r="C381" s="55"/>
      <c r="D381" s="9"/>
      <c r="E381" s="55"/>
      <c r="F381" s="55"/>
      <c r="G381" s="63"/>
      <c r="H381" s="63"/>
      <c r="I381" s="13"/>
      <c r="IQ381" s="186"/>
      <c r="IR381" s="186"/>
      <c r="IS381" s="186"/>
    </row>
    <row r="382" spans="1:253" s="1" customFormat="1" ht="15" customHeight="1">
      <c r="A382" s="9"/>
      <c r="B382" s="14"/>
      <c r="C382" s="409" t="s">
        <v>135</v>
      </c>
      <c r="D382" s="409"/>
      <c r="E382" s="409"/>
      <c r="F382" s="409"/>
      <c r="G382" s="215">
        <f>SUM(G383:G392)</f>
        <v>401008404</v>
      </c>
      <c r="H382" s="215">
        <f>SUM(H383:H392)</f>
        <v>263870868.69000003</v>
      </c>
      <c r="I382" s="13"/>
      <c r="IQ382" s="186"/>
      <c r="IR382" s="186"/>
      <c r="IS382" s="186"/>
    </row>
    <row r="383" spans="1:253" s="1" customFormat="1" ht="15" customHeight="1">
      <c r="A383" s="9"/>
      <c r="B383" s="14"/>
      <c r="C383" s="55"/>
      <c r="D383" s="411" t="s">
        <v>3</v>
      </c>
      <c r="E383" s="411"/>
      <c r="F383" s="411"/>
      <c r="G383" s="258">
        <v>0</v>
      </c>
      <c r="H383" s="258">
        <v>0</v>
      </c>
      <c r="I383" s="13"/>
      <c r="IQ383" s="412"/>
      <c r="IR383" s="412"/>
      <c r="IS383" s="412"/>
    </row>
    <row r="384" spans="1:253" s="1" customFormat="1" ht="15" customHeight="1">
      <c r="A384" s="9"/>
      <c r="B384" s="14"/>
      <c r="C384" s="55"/>
      <c r="D384" s="411" t="s">
        <v>27</v>
      </c>
      <c r="E384" s="411"/>
      <c r="F384" s="411"/>
      <c r="G384" s="258">
        <v>0</v>
      </c>
      <c r="H384" s="258">
        <v>0</v>
      </c>
      <c r="I384" s="13"/>
      <c r="IQ384" s="412"/>
      <c r="IR384" s="412"/>
      <c r="IS384" s="412"/>
    </row>
    <row r="385" spans="1:253" s="1" customFormat="1" ht="15" customHeight="1">
      <c r="A385" s="9"/>
      <c r="B385" s="14"/>
      <c r="C385" s="122"/>
      <c r="D385" s="411" t="s">
        <v>141</v>
      </c>
      <c r="E385" s="411"/>
      <c r="F385" s="411"/>
      <c r="G385" s="258">
        <v>0</v>
      </c>
      <c r="H385" s="258">
        <v>0</v>
      </c>
      <c r="I385" s="13"/>
      <c r="IQ385" s="412"/>
      <c r="IR385" s="412"/>
      <c r="IS385" s="412"/>
    </row>
    <row r="386" spans="1:253" s="1" customFormat="1" ht="15" customHeight="1">
      <c r="A386" s="9"/>
      <c r="B386" s="14"/>
      <c r="C386" s="122"/>
      <c r="D386" s="411" t="s">
        <v>7</v>
      </c>
      <c r="E386" s="411"/>
      <c r="F386" s="411"/>
      <c r="G386" s="258">
        <v>0</v>
      </c>
      <c r="H386" s="258">
        <v>0</v>
      </c>
      <c r="I386" s="13"/>
      <c r="IQ386" s="412"/>
      <c r="IR386" s="412"/>
      <c r="IS386" s="412"/>
    </row>
    <row r="387" spans="1:253" s="1" customFormat="1" ht="15" customHeight="1">
      <c r="A387" s="9"/>
      <c r="B387" s="14"/>
      <c r="C387" s="122"/>
      <c r="D387" s="411" t="s">
        <v>30</v>
      </c>
      <c r="E387" s="411"/>
      <c r="F387" s="411"/>
      <c r="G387" s="258">
        <v>0</v>
      </c>
      <c r="H387" s="258">
        <v>0</v>
      </c>
      <c r="I387" s="13"/>
      <c r="IQ387" s="412"/>
      <c r="IR387" s="412"/>
      <c r="IS387" s="412"/>
    </row>
    <row r="388" spans="1:253" s="1" customFormat="1" ht="15" customHeight="1">
      <c r="A388" s="9"/>
      <c r="B388" s="14"/>
      <c r="C388" s="122"/>
      <c r="D388" s="411" t="s">
        <v>31</v>
      </c>
      <c r="E388" s="411"/>
      <c r="F388" s="411"/>
      <c r="G388" s="258">
        <v>0</v>
      </c>
      <c r="H388" s="258">
        <v>0</v>
      </c>
      <c r="I388" s="13"/>
      <c r="IQ388" s="412"/>
      <c r="IR388" s="412"/>
      <c r="IS388" s="412"/>
    </row>
    <row r="389" spans="1:253" s="1" customFormat="1" ht="15" customHeight="1">
      <c r="A389" s="9"/>
      <c r="B389" s="14"/>
      <c r="C389" s="122"/>
      <c r="D389" s="411" t="s">
        <v>196</v>
      </c>
      <c r="E389" s="411"/>
      <c r="F389" s="411"/>
      <c r="G389" s="258">
        <v>12423544.82</v>
      </c>
      <c r="H389" s="258">
        <v>17471237.050000001</v>
      </c>
      <c r="I389" s="13"/>
      <c r="IQ389" s="412"/>
      <c r="IR389" s="412"/>
      <c r="IS389" s="412"/>
    </row>
    <row r="390" spans="1:253" s="1" customFormat="1" ht="15" customHeight="1">
      <c r="A390" s="9"/>
      <c r="B390" s="14"/>
      <c r="C390" s="55"/>
      <c r="D390" s="411" t="s">
        <v>197</v>
      </c>
      <c r="E390" s="411"/>
      <c r="F390" s="411"/>
      <c r="G390" s="258">
        <v>0</v>
      </c>
      <c r="H390" s="258">
        <v>0</v>
      </c>
      <c r="I390" s="13"/>
      <c r="IQ390" s="412"/>
      <c r="IR390" s="412"/>
      <c r="IS390" s="412"/>
    </row>
    <row r="391" spans="1:253" s="1" customFormat="1" ht="15" customHeight="1">
      <c r="A391" s="9"/>
      <c r="B391" s="14"/>
      <c r="C391" s="122"/>
      <c r="D391" s="411" t="s">
        <v>198</v>
      </c>
      <c r="E391" s="411"/>
      <c r="F391" s="411"/>
      <c r="G391" s="259">
        <v>286393499</v>
      </c>
      <c r="H391" s="259">
        <v>197910295.87</v>
      </c>
      <c r="I391" s="13"/>
      <c r="IQ391" s="412"/>
      <c r="IR391" s="412"/>
      <c r="IS391" s="412"/>
    </row>
    <row r="392" spans="1:253" s="1" customFormat="1" ht="15" customHeight="1">
      <c r="A392" s="9"/>
      <c r="B392" s="216"/>
      <c r="C392" s="55"/>
      <c r="D392" s="411" t="s">
        <v>142</v>
      </c>
      <c r="E392" s="411"/>
      <c r="F392" s="65"/>
      <c r="G392" s="258">
        <f>102190927.9+432.28</f>
        <v>102191360.18000001</v>
      </c>
      <c r="H392" s="258">
        <v>48489335.770000003</v>
      </c>
      <c r="I392" s="13"/>
      <c r="IQ392" s="187"/>
      <c r="IR392" s="186"/>
      <c r="IS392" s="186"/>
    </row>
    <row r="393" spans="1:253" s="1" customFormat="1" ht="15" customHeight="1">
      <c r="A393" s="9"/>
      <c r="B393" s="14"/>
      <c r="C393" s="55"/>
      <c r="D393" s="9"/>
      <c r="E393" s="55"/>
      <c r="F393" s="55"/>
      <c r="G393" s="63"/>
      <c r="H393" s="63"/>
      <c r="I393" s="13"/>
      <c r="IQ393" s="187"/>
      <c r="IR393" s="186"/>
      <c r="IS393" s="186"/>
    </row>
    <row r="394" spans="1:253" s="1" customFormat="1" ht="15" customHeight="1">
      <c r="A394" s="9"/>
      <c r="B394" s="14"/>
      <c r="C394" s="409" t="s">
        <v>136</v>
      </c>
      <c r="D394" s="409"/>
      <c r="E394" s="409"/>
      <c r="F394" s="409"/>
      <c r="G394" s="215">
        <f>SUM(G395:G410)</f>
        <v>363695992.46999997</v>
      </c>
      <c r="H394" s="215">
        <f>SUM(H395:H410)</f>
        <v>245727078.43000001</v>
      </c>
      <c r="I394" s="13"/>
      <c r="IQ394" s="187"/>
      <c r="IR394" s="186"/>
      <c r="IS394" s="186"/>
    </row>
    <row r="395" spans="1:253" s="1" customFormat="1" ht="15" customHeight="1">
      <c r="A395" s="9"/>
      <c r="B395" s="14"/>
      <c r="C395" s="337"/>
      <c r="D395" s="411" t="s">
        <v>28</v>
      </c>
      <c r="E395" s="411"/>
      <c r="F395" s="411"/>
      <c r="G395" s="258">
        <v>137938395.16</v>
      </c>
      <c r="H395" s="258">
        <v>117571923.58</v>
      </c>
      <c r="I395" s="13"/>
      <c r="IQ395" s="412"/>
      <c r="IR395" s="412"/>
      <c r="IS395" s="412"/>
    </row>
    <row r="396" spans="1:253" s="1" customFormat="1" ht="15" customHeight="1">
      <c r="A396" s="9"/>
      <c r="B396" s="14"/>
      <c r="C396" s="337"/>
      <c r="D396" s="411" t="s">
        <v>4</v>
      </c>
      <c r="E396" s="411"/>
      <c r="F396" s="411"/>
      <c r="G396" s="258">
        <v>123684464.5</v>
      </c>
      <c r="H396" s="258">
        <v>86928415.959999993</v>
      </c>
      <c r="I396" s="13"/>
      <c r="IQ396" s="412"/>
      <c r="IR396" s="412"/>
      <c r="IS396" s="412"/>
    </row>
    <row r="397" spans="1:253" s="1" customFormat="1" ht="15" customHeight="1">
      <c r="A397" s="9"/>
      <c r="B397" s="14"/>
      <c r="C397" s="337"/>
      <c r="D397" s="411" t="s">
        <v>6</v>
      </c>
      <c r="E397" s="411"/>
      <c r="F397" s="411"/>
      <c r="G397" s="258">
        <v>95418032.719999999</v>
      </c>
      <c r="H397" s="258">
        <v>41226738.890000001</v>
      </c>
      <c r="I397" s="13"/>
      <c r="IQ397" s="412"/>
      <c r="IR397" s="412"/>
      <c r="IS397" s="412"/>
    </row>
    <row r="398" spans="1:253" s="1" customFormat="1" ht="15" customHeight="1">
      <c r="A398" s="9"/>
      <c r="B398" s="14"/>
      <c r="C398" s="55"/>
      <c r="D398" s="411" t="s">
        <v>9</v>
      </c>
      <c r="E398" s="411"/>
      <c r="F398" s="411"/>
      <c r="G398" s="258">
        <v>0</v>
      </c>
      <c r="H398" s="258">
        <v>0</v>
      </c>
      <c r="I398" s="13"/>
      <c r="IQ398" s="412"/>
      <c r="IR398" s="412"/>
      <c r="IS398" s="412"/>
    </row>
    <row r="399" spans="1:253" s="1" customFormat="1" ht="15" customHeight="1">
      <c r="A399" s="9"/>
      <c r="B399" s="14"/>
      <c r="C399" s="337"/>
      <c r="D399" s="411" t="s">
        <v>146</v>
      </c>
      <c r="E399" s="411"/>
      <c r="F399" s="411"/>
      <c r="G399" s="258">
        <v>0</v>
      </c>
      <c r="H399" s="258">
        <v>0</v>
      </c>
      <c r="I399" s="13"/>
      <c r="IQ399" s="412"/>
      <c r="IR399" s="412"/>
      <c r="IS399" s="412"/>
    </row>
    <row r="400" spans="1:253" s="1" customFormat="1" ht="15" customHeight="1">
      <c r="A400" s="9"/>
      <c r="B400" s="14"/>
      <c r="C400" s="337"/>
      <c r="D400" s="411" t="s">
        <v>148</v>
      </c>
      <c r="E400" s="411"/>
      <c r="F400" s="411"/>
      <c r="G400" s="258">
        <v>0</v>
      </c>
      <c r="H400" s="258">
        <v>0</v>
      </c>
      <c r="I400" s="13"/>
      <c r="IQ400" s="412"/>
      <c r="IR400" s="412"/>
      <c r="IS400" s="412"/>
    </row>
    <row r="401" spans="1:253" s="1" customFormat="1" ht="15" customHeight="1">
      <c r="A401" s="9"/>
      <c r="B401" s="14"/>
      <c r="C401" s="337"/>
      <c r="D401" s="411" t="s">
        <v>12</v>
      </c>
      <c r="E401" s="411"/>
      <c r="F401" s="411"/>
      <c r="G401" s="258">
        <v>0</v>
      </c>
      <c r="H401" s="258">
        <v>0</v>
      </c>
      <c r="I401" s="13"/>
      <c r="IQ401" s="412"/>
      <c r="IR401" s="412"/>
      <c r="IS401" s="412"/>
    </row>
    <row r="402" spans="1:253" s="1" customFormat="1" ht="15" customHeight="1">
      <c r="A402" s="9"/>
      <c r="B402" s="14"/>
      <c r="C402" s="337"/>
      <c r="D402" s="411" t="s">
        <v>13</v>
      </c>
      <c r="E402" s="411"/>
      <c r="F402" s="411"/>
      <c r="G402" s="258">
        <v>0</v>
      </c>
      <c r="H402" s="258">
        <v>0</v>
      </c>
      <c r="I402" s="13"/>
      <c r="IQ402" s="412"/>
      <c r="IR402" s="412"/>
      <c r="IS402" s="412"/>
    </row>
    <row r="403" spans="1:253" s="1" customFormat="1" ht="15" customHeight="1">
      <c r="A403" s="9"/>
      <c r="B403" s="14"/>
      <c r="C403" s="337"/>
      <c r="D403" s="411" t="s">
        <v>106</v>
      </c>
      <c r="E403" s="411"/>
      <c r="F403" s="411"/>
      <c r="G403" s="258">
        <v>0</v>
      </c>
      <c r="H403" s="258">
        <v>0</v>
      </c>
      <c r="I403" s="13"/>
      <c r="IQ403" s="412"/>
      <c r="IR403" s="412"/>
      <c r="IS403" s="412"/>
    </row>
    <row r="404" spans="1:253" s="1" customFormat="1" ht="15" customHeight="1">
      <c r="A404" s="9"/>
      <c r="B404" s="14"/>
      <c r="C404" s="337"/>
      <c r="D404" s="411" t="s">
        <v>15</v>
      </c>
      <c r="E404" s="411"/>
      <c r="F404" s="411"/>
      <c r="G404" s="258">
        <v>0</v>
      </c>
      <c r="H404" s="258">
        <v>0</v>
      </c>
      <c r="I404" s="13"/>
      <c r="IQ404" s="412"/>
      <c r="IR404" s="412"/>
      <c r="IS404" s="412"/>
    </row>
    <row r="405" spans="1:253" s="1" customFormat="1" ht="15" customHeight="1">
      <c r="A405" s="9"/>
      <c r="B405" s="14"/>
      <c r="C405" s="337"/>
      <c r="D405" s="411" t="s">
        <v>16</v>
      </c>
      <c r="E405" s="411"/>
      <c r="F405" s="411"/>
      <c r="G405" s="258">
        <v>0</v>
      </c>
      <c r="H405" s="258">
        <v>0</v>
      </c>
      <c r="I405" s="13"/>
      <c r="IQ405" s="412"/>
      <c r="IR405" s="412"/>
      <c r="IS405" s="412"/>
    </row>
    <row r="406" spans="1:253" s="1" customFormat="1" ht="15" customHeight="1">
      <c r="A406" s="9"/>
      <c r="B406" s="14"/>
      <c r="C406" s="337"/>
      <c r="D406" s="411" t="s">
        <v>17</v>
      </c>
      <c r="E406" s="411"/>
      <c r="F406" s="411"/>
      <c r="G406" s="258">
        <v>0</v>
      </c>
      <c r="H406" s="258">
        <v>0</v>
      </c>
      <c r="I406" s="13"/>
      <c r="IQ406" s="412"/>
      <c r="IR406" s="412"/>
      <c r="IS406" s="412"/>
    </row>
    <row r="407" spans="1:253" s="1" customFormat="1" ht="15" customHeight="1">
      <c r="A407" s="9"/>
      <c r="B407" s="14"/>
      <c r="C407" s="337"/>
      <c r="D407" s="411" t="s">
        <v>150</v>
      </c>
      <c r="E407" s="411"/>
      <c r="F407" s="411"/>
      <c r="G407" s="258">
        <v>0</v>
      </c>
      <c r="H407" s="258">
        <v>0</v>
      </c>
      <c r="I407" s="13"/>
      <c r="IQ407" s="412"/>
      <c r="IR407" s="412"/>
      <c r="IS407" s="412"/>
    </row>
    <row r="408" spans="1:253" s="1" customFormat="1" ht="15" customHeight="1">
      <c r="A408" s="9"/>
      <c r="B408" s="14"/>
      <c r="C408" s="55"/>
      <c r="D408" s="411" t="s">
        <v>129</v>
      </c>
      <c r="E408" s="411"/>
      <c r="F408" s="411"/>
      <c r="G408" s="258">
        <v>0</v>
      </c>
      <c r="H408" s="258">
        <v>0</v>
      </c>
      <c r="I408" s="13"/>
      <c r="IQ408" s="412"/>
      <c r="IR408" s="412"/>
      <c r="IS408" s="412"/>
    </row>
    <row r="409" spans="1:253" s="1" customFormat="1" ht="15" customHeight="1">
      <c r="A409" s="9"/>
      <c r="B409" s="14"/>
      <c r="C409" s="337"/>
      <c r="D409" s="411" t="s">
        <v>19</v>
      </c>
      <c r="E409" s="411"/>
      <c r="F409" s="411"/>
      <c r="G409" s="258">
        <v>0</v>
      </c>
      <c r="H409" s="258">
        <v>0</v>
      </c>
      <c r="I409" s="13"/>
      <c r="IQ409" s="412"/>
      <c r="IR409" s="412"/>
      <c r="IS409" s="412"/>
    </row>
    <row r="410" spans="1:253" s="1" customFormat="1" ht="15" customHeight="1">
      <c r="A410" s="9"/>
      <c r="B410" s="14"/>
      <c r="C410" s="337"/>
      <c r="D410" s="411" t="s">
        <v>151</v>
      </c>
      <c r="E410" s="411"/>
      <c r="F410" s="411"/>
      <c r="G410" s="258">
        <v>6655100.0899999999</v>
      </c>
      <c r="H410" s="258">
        <v>0</v>
      </c>
      <c r="I410" s="13"/>
      <c r="IQ410" s="412"/>
      <c r="IR410" s="412"/>
      <c r="IS410" s="412"/>
    </row>
    <row r="411" spans="1:253" s="1" customFormat="1" ht="15" customHeight="1">
      <c r="A411" s="9"/>
      <c r="B411" s="14"/>
      <c r="C411" s="337"/>
      <c r="I411" s="13"/>
      <c r="IQ411" s="186"/>
      <c r="IR411" s="186"/>
      <c r="IS411" s="186"/>
    </row>
    <row r="412" spans="1:253" s="70" customFormat="1" ht="14.25" customHeight="1">
      <c r="A412" s="67"/>
      <c r="B412" s="68"/>
      <c r="C412" s="409" t="s">
        <v>153</v>
      </c>
      <c r="D412" s="409"/>
      <c r="E412" s="409"/>
      <c r="F412" s="409"/>
      <c r="G412" s="66">
        <f>+G382-G394</f>
        <v>37312411.530000031</v>
      </c>
      <c r="H412" s="66">
        <f>H382-H394</f>
        <v>18143790.26000002</v>
      </c>
      <c r="I412" s="69"/>
      <c r="IQ412" s="188"/>
      <c r="IR412" s="188"/>
      <c r="IS412" s="189"/>
    </row>
    <row r="413" spans="1:253" s="70" customFormat="1" ht="14.25" customHeight="1">
      <c r="A413" s="67"/>
      <c r="B413" s="68"/>
      <c r="C413" s="409" t="s">
        <v>140</v>
      </c>
      <c r="D413" s="409"/>
      <c r="E413" s="409"/>
      <c r="F413" s="409"/>
      <c r="G413" s="409"/>
      <c r="H413" s="66"/>
      <c r="I413" s="69"/>
      <c r="IQ413" s="188"/>
      <c r="IR413" s="188"/>
      <c r="IS413" s="188"/>
    </row>
    <row r="414" spans="1:253" s="70" customFormat="1" ht="9.75" customHeight="1">
      <c r="A414" s="67"/>
      <c r="B414" s="68"/>
      <c r="C414" s="337"/>
      <c r="D414" s="337"/>
      <c r="E414" s="337"/>
      <c r="F414" s="337"/>
      <c r="G414" s="66"/>
      <c r="H414" s="66"/>
      <c r="I414" s="69"/>
      <c r="IQ414" s="190"/>
      <c r="IR414" s="190"/>
      <c r="IS414" s="188"/>
    </row>
    <row r="415" spans="1:253" s="70" customFormat="1" ht="12.75" customHeight="1">
      <c r="A415" s="67"/>
      <c r="B415" s="68"/>
      <c r="C415" s="337"/>
      <c r="D415" s="337" t="s">
        <v>135</v>
      </c>
      <c r="E415" s="337"/>
      <c r="F415" s="337"/>
      <c r="G415" s="215">
        <f>SUM(G416:G418)</f>
        <v>37543006.129999995</v>
      </c>
      <c r="H415" s="215">
        <f>SUM(H416:H418)</f>
        <v>9494976.6899999995</v>
      </c>
      <c r="I415" s="69"/>
      <c r="IQ415" s="266"/>
      <c r="IR415" s="190"/>
      <c r="IS415" s="188"/>
    </row>
    <row r="416" spans="1:253" s="70" customFormat="1" ht="12.75" customHeight="1">
      <c r="A416" s="67"/>
      <c r="B416" s="214"/>
      <c r="C416" s="337"/>
      <c r="D416" s="122" t="s">
        <v>67</v>
      </c>
      <c r="F416" s="337"/>
      <c r="G416" s="258">
        <v>0</v>
      </c>
      <c r="H416" s="258">
        <v>0</v>
      </c>
      <c r="I416" s="69"/>
      <c r="IO416" s="273"/>
      <c r="IQ416" s="190"/>
      <c r="IR416" s="190"/>
      <c r="IS416" s="188"/>
    </row>
    <row r="417" spans="1:253" s="70" customFormat="1" ht="12.75" customHeight="1">
      <c r="A417" s="67"/>
      <c r="B417" s="214"/>
      <c r="C417" s="337"/>
      <c r="D417" s="122" t="s">
        <v>69</v>
      </c>
      <c r="F417" s="337"/>
      <c r="G417" s="266">
        <v>6655100.0899999999</v>
      </c>
      <c r="H417" s="258">
        <v>0</v>
      </c>
      <c r="I417" s="69"/>
      <c r="IO417" s="274"/>
      <c r="IQ417" s="190"/>
      <c r="IR417" s="190"/>
      <c r="IS417" s="188"/>
    </row>
    <row r="418" spans="1:253" s="70" customFormat="1" ht="12.75" customHeight="1">
      <c r="A418" s="67"/>
      <c r="B418" s="214"/>
      <c r="C418" s="337"/>
      <c r="D418" s="122" t="s">
        <v>192</v>
      </c>
      <c r="F418" s="337"/>
      <c r="G418" s="266">
        <v>30887906.039999999</v>
      </c>
      <c r="H418" s="267">
        <v>9494976.6899999995</v>
      </c>
      <c r="I418" s="69"/>
      <c r="IO418" s="275"/>
      <c r="IQ418" s="190"/>
      <c r="IR418" s="190"/>
      <c r="IS418" s="188"/>
    </row>
    <row r="419" spans="1:253" s="70" customFormat="1" ht="12.75" customHeight="1">
      <c r="A419" s="67"/>
      <c r="B419" s="68"/>
      <c r="C419" s="337"/>
      <c r="D419" s="337"/>
      <c r="E419" s="337"/>
      <c r="F419" s="337"/>
      <c r="G419" s="193"/>
      <c r="H419" s="193"/>
      <c r="I419" s="69"/>
      <c r="IO419" s="274"/>
      <c r="IQ419" s="190"/>
      <c r="IR419" s="190"/>
      <c r="IS419" s="188"/>
    </row>
    <row r="420" spans="1:253" s="70" customFormat="1" ht="12.75" customHeight="1">
      <c r="A420" s="67"/>
      <c r="B420" s="68"/>
      <c r="C420" s="337"/>
      <c r="D420" s="337" t="s">
        <v>136</v>
      </c>
      <c r="E420" s="337"/>
      <c r="F420" s="337"/>
      <c r="G420" s="215">
        <f>SUM(G421:G424)</f>
        <v>74105025.280000001</v>
      </c>
      <c r="H420" s="215">
        <f>SUM(H421:H424)</f>
        <v>9089231.1199999992</v>
      </c>
      <c r="I420" s="69"/>
      <c r="IO420" s="275"/>
      <c r="IQ420" s="190"/>
      <c r="IR420" s="190"/>
      <c r="IS420" s="188"/>
    </row>
    <row r="421" spans="1:253" s="70" customFormat="1" ht="12.75" customHeight="1">
      <c r="A421" s="67"/>
      <c r="B421" s="68"/>
      <c r="C421" s="337"/>
      <c r="D421" s="122" t="s">
        <v>67</v>
      </c>
      <c r="F421" s="337"/>
      <c r="G421" s="267">
        <v>38904723.850000001</v>
      </c>
      <c r="H421" s="267">
        <v>0</v>
      </c>
      <c r="I421" s="69"/>
      <c r="IO421" s="275"/>
      <c r="IQ421" s="190"/>
      <c r="IR421" s="190"/>
      <c r="IS421" s="188"/>
    </row>
    <row r="422" spans="1:253" s="70" customFormat="1" ht="12.75" customHeight="1">
      <c r="A422" s="67"/>
      <c r="B422" s="68"/>
      <c r="C422" s="337"/>
      <c r="D422" s="122" t="s">
        <v>69</v>
      </c>
      <c r="F422" s="337"/>
      <c r="G422" s="267">
        <v>35189400.18</v>
      </c>
      <c r="H422" s="267">
        <v>9089231.1199999992</v>
      </c>
      <c r="I422" s="69"/>
      <c r="IO422" s="276"/>
      <c r="IQ422" s="190"/>
      <c r="IR422" s="190"/>
      <c r="IS422" s="188"/>
    </row>
    <row r="423" spans="1:253" s="70" customFormat="1" ht="12.75" customHeight="1">
      <c r="A423" s="67"/>
      <c r="B423" s="68"/>
      <c r="C423" s="337"/>
      <c r="D423" s="122" t="s">
        <v>193</v>
      </c>
      <c r="F423" s="337"/>
      <c r="G423" s="268">
        <v>10901.25</v>
      </c>
      <c r="H423" s="268">
        <v>0</v>
      </c>
      <c r="I423" s="69"/>
      <c r="IO423" s="277"/>
      <c r="IQ423" s="190"/>
      <c r="IR423" s="190"/>
      <c r="IS423" s="188"/>
    </row>
    <row r="424" spans="1:253" s="70" customFormat="1" ht="9.75" customHeight="1">
      <c r="A424" s="67"/>
      <c r="B424" s="68"/>
      <c r="C424" s="337"/>
      <c r="D424" s="337"/>
      <c r="E424" s="337"/>
      <c r="F424" s="337"/>
      <c r="G424" s="66"/>
      <c r="H424" s="66"/>
      <c r="I424" s="69"/>
      <c r="IO424" s="278"/>
      <c r="IQ424" s="190"/>
      <c r="IR424" s="190"/>
      <c r="IS424" s="188"/>
    </row>
    <row r="425" spans="1:253" s="70" customFormat="1" ht="14.25" customHeight="1">
      <c r="A425" s="67"/>
      <c r="B425" s="68"/>
      <c r="C425" s="337" t="s">
        <v>143</v>
      </c>
      <c r="D425" s="337"/>
      <c r="E425" s="337"/>
      <c r="F425" s="337"/>
      <c r="G425" s="64">
        <f>+G415-G420</f>
        <v>-36562019.150000006</v>
      </c>
      <c r="H425" s="64">
        <f>+H415-H420</f>
        <v>405745.5700000003</v>
      </c>
      <c r="I425" s="69"/>
      <c r="IO425" s="277"/>
      <c r="IQ425" s="190"/>
      <c r="IR425" s="190"/>
      <c r="IS425" s="188"/>
    </row>
    <row r="426" spans="1:253" s="70" customFormat="1" ht="9.75" customHeight="1">
      <c r="A426" s="67"/>
      <c r="B426" s="68"/>
      <c r="C426" s="337"/>
      <c r="D426" s="337"/>
      <c r="E426" s="337"/>
      <c r="F426" s="337"/>
      <c r="G426" s="66"/>
      <c r="H426" s="66"/>
      <c r="I426" s="69"/>
      <c r="IO426" s="278"/>
      <c r="IQ426" s="190"/>
      <c r="IR426" s="190"/>
      <c r="IS426" s="188"/>
    </row>
    <row r="427" spans="1:253" s="70" customFormat="1" ht="14.25" customHeight="1">
      <c r="A427" s="67"/>
      <c r="B427" s="68"/>
      <c r="C427" s="337" t="s">
        <v>144</v>
      </c>
      <c r="D427" s="337"/>
      <c r="E427" s="337"/>
      <c r="F427" s="337"/>
      <c r="G427" s="66"/>
      <c r="H427" s="66"/>
      <c r="I427" s="69"/>
      <c r="IO427" s="275"/>
      <c r="IQ427" s="190"/>
      <c r="IR427" s="190"/>
      <c r="IS427" s="188"/>
    </row>
    <row r="428" spans="1:253" s="70" customFormat="1" ht="9.75" customHeight="1">
      <c r="A428" s="67"/>
      <c r="B428" s="68"/>
      <c r="C428" s="337"/>
      <c r="D428" s="337"/>
      <c r="E428" s="337"/>
      <c r="F428" s="337"/>
      <c r="G428" s="66"/>
      <c r="H428" s="66"/>
      <c r="I428" s="200"/>
      <c r="J428" s="201"/>
      <c r="IQ428" s="190"/>
      <c r="IR428" s="190"/>
      <c r="IS428" s="188"/>
    </row>
    <row r="429" spans="1:253" s="70" customFormat="1" ht="13.5" customHeight="1">
      <c r="A429" s="67"/>
      <c r="B429" s="68"/>
      <c r="C429" s="337"/>
      <c r="D429" s="337" t="s">
        <v>135</v>
      </c>
      <c r="E429" s="337"/>
      <c r="F429" s="337"/>
      <c r="G429" s="66">
        <f>SUM(G430:G433)</f>
        <v>0</v>
      </c>
      <c r="H429" s="66">
        <f>SUM(H430:H433)</f>
        <v>16906421.469999999</v>
      </c>
      <c r="J429" s="202"/>
      <c r="IQ429" s="190"/>
      <c r="IR429" s="190"/>
      <c r="IS429" s="188"/>
    </row>
    <row r="430" spans="1:253" s="70" customFormat="1" ht="12.75" customHeight="1">
      <c r="A430" s="67"/>
      <c r="B430" s="68"/>
      <c r="C430" s="337"/>
      <c r="D430" s="122" t="s">
        <v>29</v>
      </c>
      <c r="F430" s="337"/>
      <c r="G430" s="269">
        <v>0</v>
      </c>
      <c r="H430" s="269">
        <v>0</v>
      </c>
      <c r="I430" s="200"/>
      <c r="J430" s="203"/>
      <c r="IQ430" s="190"/>
      <c r="IR430" s="190"/>
      <c r="IS430" s="188"/>
    </row>
    <row r="431" spans="1:253" s="70" customFormat="1" ht="12.75" customHeight="1">
      <c r="A431" s="67"/>
      <c r="B431" s="68"/>
      <c r="C431" s="337"/>
      <c r="D431" s="122" t="s">
        <v>145</v>
      </c>
      <c r="F431" s="337"/>
      <c r="G431" s="269">
        <v>0</v>
      </c>
      <c r="H431" s="269">
        <v>0</v>
      </c>
      <c r="I431" s="200"/>
      <c r="J431" s="203"/>
      <c r="IQ431" s="190"/>
      <c r="IR431" s="190"/>
      <c r="IS431" s="188"/>
    </row>
    <row r="432" spans="1:253" s="70" customFormat="1" ht="12.75" customHeight="1">
      <c r="A432" s="67"/>
      <c r="B432" s="68"/>
      <c r="C432" s="337"/>
      <c r="D432" s="122" t="s">
        <v>147</v>
      </c>
      <c r="F432" s="337"/>
      <c r="G432" s="270">
        <v>0</v>
      </c>
      <c r="H432" s="270">
        <v>0</v>
      </c>
      <c r="I432" s="200"/>
      <c r="J432" s="203"/>
      <c r="IQ432" s="190"/>
      <c r="IR432" s="190"/>
      <c r="IS432" s="188"/>
    </row>
    <row r="433" spans="1:253" s="70" customFormat="1" ht="12.75" customHeight="1">
      <c r="A433" s="67"/>
      <c r="B433" s="68"/>
      <c r="C433" s="337"/>
      <c r="D433" s="122" t="s">
        <v>194</v>
      </c>
      <c r="F433" s="337"/>
      <c r="G433" s="270">
        <v>0</v>
      </c>
      <c r="H433" s="270">
        <v>16906421.469999999</v>
      </c>
      <c r="I433" s="200"/>
      <c r="J433" s="203"/>
      <c r="IQ433" s="190"/>
      <c r="IR433" s="190"/>
      <c r="IS433" s="188"/>
    </row>
    <row r="434" spans="1:253" s="70" customFormat="1" ht="12.75" customHeight="1">
      <c r="A434" s="67"/>
      <c r="B434" s="68"/>
      <c r="C434" s="337"/>
      <c r="D434" s="337"/>
      <c r="E434" s="337"/>
      <c r="F434" s="337"/>
      <c r="G434" s="66"/>
      <c r="H434" s="66"/>
      <c r="I434" s="200"/>
      <c r="J434" s="203"/>
      <c r="IQ434" s="190"/>
      <c r="IR434" s="190"/>
      <c r="IS434" s="188"/>
    </row>
    <row r="435" spans="1:253" s="70" customFormat="1" ht="12.75" customHeight="1">
      <c r="A435" s="67"/>
      <c r="B435" s="68"/>
      <c r="C435" s="337"/>
      <c r="D435" s="337" t="s">
        <v>136</v>
      </c>
      <c r="E435" s="337"/>
      <c r="F435" s="337"/>
      <c r="G435" s="66">
        <f>SUM(G436:G439)</f>
        <v>91318495.700000003</v>
      </c>
      <c r="H435" s="66">
        <f>SUM(H436:H439)</f>
        <v>786189.09</v>
      </c>
      <c r="J435" s="202"/>
      <c r="IQ435" s="190"/>
      <c r="IR435" s="190"/>
      <c r="IS435" s="188"/>
    </row>
    <row r="436" spans="1:253" s="70" customFormat="1" ht="12.75" customHeight="1">
      <c r="A436" s="67"/>
      <c r="B436" s="68"/>
      <c r="C436" s="337"/>
      <c r="D436" s="122" t="s">
        <v>149</v>
      </c>
      <c r="F436" s="337"/>
      <c r="G436" s="269">
        <v>0</v>
      </c>
      <c r="H436" s="269">
        <v>0</v>
      </c>
      <c r="I436" s="200"/>
      <c r="J436" s="203"/>
      <c r="IQ436" s="190"/>
      <c r="IR436" s="190"/>
      <c r="IS436" s="188"/>
    </row>
    <row r="437" spans="1:253" s="70" customFormat="1" ht="12.75" customHeight="1">
      <c r="A437" s="67"/>
      <c r="B437" s="68"/>
      <c r="C437" s="337"/>
      <c r="D437" s="122" t="s">
        <v>145</v>
      </c>
      <c r="F437" s="337"/>
      <c r="G437" s="269">
        <v>0</v>
      </c>
      <c r="H437" s="269">
        <v>0</v>
      </c>
      <c r="I437" s="69"/>
      <c r="J437" s="188"/>
      <c r="IQ437" s="190"/>
      <c r="IR437" s="190"/>
      <c r="IS437" s="188"/>
    </row>
    <row r="438" spans="1:253" s="70" customFormat="1" ht="12.75" customHeight="1">
      <c r="A438" s="67"/>
      <c r="B438" s="68"/>
      <c r="C438" s="337"/>
      <c r="D438" s="122" t="s">
        <v>147</v>
      </c>
      <c r="F438" s="337"/>
      <c r="G438" s="269">
        <v>0</v>
      </c>
      <c r="H438" s="269">
        <v>0</v>
      </c>
      <c r="I438" s="69"/>
      <c r="J438" s="188"/>
      <c r="IQ438" s="190"/>
      <c r="IR438" s="190"/>
      <c r="IS438" s="188"/>
    </row>
    <row r="439" spans="1:253" s="70" customFormat="1" ht="12.75" customHeight="1">
      <c r="A439" s="67"/>
      <c r="B439" s="68"/>
      <c r="C439" s="337"/>
      <c r="D439" s="122" t="s">
        <v>195</v>
      </c>
      <c r="F439" s="337"/>
      <c r="G439" s="271">
        <f>91318495.7</f>
        <v>91318495.700000003</v>
      </c>
      <c r="H439" s="269">
        <v>786189.09</v>
      </c>
      <c r="I439" s="69"/>
      <c r="J439" s="188"/>
      <c r="IQ439" s="190"/>
      <c r="IR439" s="190"/>
      <c r="IS439" s="188"/>
    </row>
    <row r="440" spans="1:253" s="70" customFormat="1" ht="12.75" customHeight="1">
      <c r="A440" s="67"/>
      <c r="B440" s="68"/>
      <c r="C440" s="337"/>
      <c r="D440" s="337"/>
      <c r="E440" s="337"/>
      <c r="F440" s="337"/>
      <c r="G440" s="66"/>
      <c r="H440" s="66"/>
      <c r="I440" s="69"/>
      <c r="IQ440" s="190"/>
      <c r="IR440" s="190"/>
      <c r="IS440" s="188"/>
    </row>
    <row r="441" spans="1:253" s="70" customFormat="1" ht="12.75" customHeight="1">
      <c r="A441" s="67"/>
      <c r="B441" s="68"/>
      <c r="C441" s="337"/>
      <c r="D441" s="337" t="s">
        <v>152</v>
      </c>
      <c r="E441" s="337"/>
      <c r="F441" s="337"/>
      <c r="G441" s="66">
        <f>+G429-G435</f>
        <v>-91318495.700000003</v>
      </c>
      <c r="H441" s="66">
        <f>+H429-H435</f>
        <v>16120232.379999999</v>
      </c>
      <c r="I441" s="69"/>
      <c r="IO441" s="192"/>
      <c r="IQ441" s="190"/>
      <c r="IR441" s="190"/>
      <c r="IS441" s="188"/>
    </row>
    <row r="442" spans="1:253" s="70" customFormat="1" ht="12.75" customHeight="1">
      <c r="A442" s="67"/>
      <c r="B442" s="68"/>
      <c r="C442" s="337"/>
      <c r="D442" s="337"/>
      <c r="E442" s="337"/>
      <c r="F442" s="337"/>
      <c r="G442" s="66"/>
      <c r="H442" s="66"/>
      <c r="I442" s="69"/>
      <c r="IQ442" s="190"/>
      <c r="IR442" s="190"/>
      <c r="IS442" s="188"/>
    </row>
    <row r="443" spans="1:253" s="70" customFormat="1" ht="12.75" customHeight="1">
      <c r="A443" s="67"/>
      <c r="B443" s="68"/>
      <c r="C443" s="337"/>
      <c r="D443" s="410" t="s">
        <v>154</v>
      </c>
      <c r="E443" s="410"/>
      <c r="F443" s="410"/>
      <c r="G443" s="204">
        <f>+G441+G425+G412</f>
        <v>-90568103.319999978</v>
      </c>
      <c r="H443" s="193">
        <f>+H441+H425+H412</f>
        <v>34669768.210000023</v>
      </c>
      <c r="I443" s="69"/>
      <c r="IQ443" s="190"/>
      <c r="IR443" s="190"/>
      <c r="IS443" s="188"/>
    </row>
    <row r="444" spans="1:253" s="70" customFormat="1" ht="12.75" customHeight="1">
      <c r="A444" s="67"/>
      <c r="B444" s="68"/>
      <c r="C444" s="337"/>
      <c r="D444" s="338"/>
      <c r="E444" s="338"/>
      <c r="F444" s="338"/>
      <c r="G444" s="66"/>
      <c r="H444" s="66"/>
      <c r="I444" s="69"/>
      <c r="IQ444" s="190"/>
      <c r="IR444" s="190"/>
      <c r="IS444" s="188"/>
    </row>
    <row r="445" spans="1:253" s="70" customFormat="1" ht="12.75" customHeight="1">
      <c r="A445" s="67"/>
      <c r="B445" s="68"/>
      <c r="C445" s="337"/>
      <c r="D445" s="55" t="s">
        <v>155</v>
      </c>
      <c r="E445" s="181"/>
      <c r="F445" s="181"/>
      <c r="G445" s="71">
        <v>97931684.170000002</v>
      </c>
      <c r="H445" s="71">
        <v>63261915.969999999</v>
      </c>
      <c r="I445" s="69"/>
      <c r="J445" s="205"/>
      <c r="IQ445" s="190"/>
      <c r="IR445" s="190"/>
      <c r="IS445" s="188"/>
    </row>
    <row r="446" spans="1:253" s="70" customFormat="1" ht="12.75" customHeight="1">
      <c r="A446" s="67"/>
      <c r="B446" s="68"/>
      <c r="C446" s="337"/>
      <c r="D446" s="55" t="s">
        <v>156</v>
      </c>
      <c r="E446" s="55"/>
      <c r="F446" s="55"/>
      <c r="G446" s="66">
        <f>+G443+G445</f>
        <v>7363580.8500000238</v>
      </c>
      <c r="H446" s="66">
        <f>+H443+H445</f>
        <v>97931684.180000022</v>
      </c>
      <c r="I446" s="69"/>
      <c r="IQ446" s="190"/>
      <c r="IR446" s="190"/>
      <c r="IS446" s="188"/>
    </row>
    <row r="447" spans="1:253" s="70" customFormat="1" ht="9.75" customHeight="1">
      <c r="A447" s="67"/>
      <c r="B447" s="182"/>
      <c r="C447" s="183"/>
      <c r="D447" s="183"/>
      <c r="E447" s="183"/>
      <c r="F447" s="183"/>
      <c r="G447" s="184"/>
      <c r="H447" s="184"/>
      <c r="I447" s="185"/>
      <c r="IQ447" s="190"/>
      <c r="IR447" s="190"/>
      <c r="IS447" s="188"/>
    </row>
    <row r="448" spans="1:253" s="1" customFormat="1" ht="12">
      <c r="A448" s="9"/>
      <c r="B448" s="2" t="s">
        <v>96</v>
      </c>
      <c r="G448" s="9"/>
      <c r="H448" s="9"/>
      <c r="IQ448" s="187"/>
      <c r="IR448" s="186"/>
      <c r="IS448" s="186"/>
    </row>
    <row r="453" spans="2:10">
      <c r="F453" s="6"/>
    </row>
    <row r="454" spans="2:10">
      <c r="B454" s="341"/>
      <c r="C454" s="342"/>
      <c r="D454" s="342"/>
      <c r="E454" s="343"/>
      <c r="F454" s="342"/>
      <c r="G454" s="342"/>
      <c r="H454" s="344"/>
    </row>
    <row r="455" spans="2:10" s="8" customFormat="1" ht="15.75">
      <c r="B455" s="400" t="s">
        <v>182</v>
      </c>
      <c r="C455" s="401"/>
      <c r="D455" s="401"/>
      <c r="E455" s="401"/>
      <c r="F455" s="401"/>
      <c r="G455" s="401"/>
      <c r="H455" s="402"/>
    </row>
    <row r="456" spans="2:10" s="8" customFormat="1">
      <c r="B456" s="348"/>
      <c r="C456" s="349"/>
      <c r="D456" s="349"/>
      <c r="E456" s="345"/>
      <c r="F456" s="346"/>
      <c r="G456" s="346"/>
      <c r="H456" s="347"/>
    </row>
    <row r="457" spans="2:10" s="8" customFormat="1">
      <c r="B457" s="403" t="s">
        <v>33</v>
      </c>
      <c r="C457" s="404"/>
      <c r="D457" s="404"/>
      <c r="E457" s="404"/>
      <c r="F457" s="404"/>
      <c r="G457" s="404"/>
      <c r="H457" s="405"/>
    </row>
    <row r="458" spans="2:10" s="8" customFormat="1">
      <c r="B458" s="406" t="s">
        <v>225</v>
      </c>
      <c r="C458" s="407"/>
      <c r="D458" s="407"/>
      <c r="E458" s="407"/>
      <c r="F458" s="407"/>
      <c r="G458" s="407"/>
      <c r="H458" s="408"/>
      <c r="J458" s="198"/>
    </row>
    <row r="459" spans="2:10">
      <c r="B459" s="380"/>
      <c r="C459" s="381"/>
      <c r="D459" s="381"/>
      <c r="E459" s="351"/>
      <c r="F459" s="7"/>
      <c r="G459" s="7"/>
      <c r="H459" s="352"/>
    </row>
    <row r="460" spans="2:10">
      <c r="B460" s="350"/>
      <c r="C460" s="353"/>
      <c r="D460" s="353"/>
      <c r="E460" s="382"/>
      <c r="F460" s="383"/>
      <c r="G460" s="383"/>
      <c r="H460" s="384"/>
    </row>
    <row r="461" spans="2:10">
      <c r="B461" s="355"/>
      <c r="C461" s="356"/>
      <c r="D461" s="356"/>
      <c r="E461" s="354"/>
      <c r="F461" s="7"/>
      <c r="G461" s="7"/>
      <c r="H461" s="352"/>
    </row>
    <row r="462" spans="2:10" ht="42.75" customHeight="1">
      <c r="B462" s="398" t="s">
        <v>183</v>
      </c>
      <c r="C462" s="399"/>
      <c r="D462" s="399"/>
      <c r="E462" s="399"/>
      <c r="F462" s="7"/>
      <c r="G462" s="376">
        <v>15000000</v>
      </c>
      <c r="H462" s="352"/>
    </row>
    <row r="463" spans="2:10">
      <c r="B463" s="357"/>
      <c r="C463" s="358"/>
      <c r="E463" s="354"/>
      <c r="F463" s="7"/>
      <c r="G463" s="376"/>
      <c r="H463" s="352"/>
    </row>
    <row r="464" spans="2:10" ht="28.5" customHeight="1">
      <c r="B464" s="398" t="s">
        <v>34</v>
      </c>
      <c r="C464" s="399"/>
      <c r="D464" s="399"/>
      <c r="E464" s="399"/>
      <c r="F464" s="7"/>
      <c r="G464" s="376">
        <v>62500000</v>
      </c>
      <c r="H464" s="352"/>
    </row>
    <row r="465" spans="2:8">
      <c r="B465" s="357"/>
      <c r="C465" s="358"/>
      <c r="E465" s="354"/>
      <c r="F465" s="7"/>
      <c r="G465" s="358"/>
      <c r="H465" s="352"/>
    </row>
    <row r="466" spans="2:8">
      <c r="B466" s="359"/>
      <c r="C466" s="358"/>
      <c r="E466" s="354"/>
      <c r="F466" s="7"/>
      <c r="G466" s="377"/>
      <c r="H466" s="352"/>
    </row>
    <row r="467" spans="2:8">
      <c r="B467" s="359"/>
      <c r="C467" s="358"/>
      <c r="E467" s="360"/>
      <c r="F467" s="7"/>
      <c r="G467" s="377"/>
      <c r="H467" s="352"/>
    </row>
    <row r="468" spans="2:8">
      <c r="B468" s="357"/>
      <c r="C468" s="358"/>
      <c r="E468" s="361"/>
      <c r="F468" s="7"/>
      <c r="G468" s="377"/>
      <c r="H468" s="352"/>
    </row>
    <row r="469" spans="2:8" ht="15.75">
      <c r="B469" s="362"/>
      <c r="C469" s="363"/>
      <c r="E469" s="364"/>
      <c r="F469" s="7"/>
      <c r="G469" s="378"/>
      <c r="H469" s="352"/>
    </row>
    <row r="470" spans="2:8" ht="16.5" thickBot="1">
      <c r="B470" s="365" t="s">
        <v>32</v>
      </c>
      <c r="C470" s="366"/>
      <c r="E470" s="367"/>
      <c r="F470" s="7"/>
      <c r="G470" s="379">
        <f>SUM(G462:G467)</f>
        <v>77500000</v>
      </c>
      <c r="H470" s="352"/>
    </row>
    <row r="471" spans="2:8" ht="16.5" thickTop="1">
      <c r="B471" s="368"/>
      <c r="C471" s="369"/>
      <c r="D471" s="370"/>
      <c r="E471" s="370"/>
      <c r="F471" s="7"/>
      <c r="G471" s="7"/>
      <c r="H471" s="352"/>
    </row>
    <row r="472" spans="2:8">
      <c r="B472" s="371"/>
      <c r="C472" s="7"/>
      <c r="D472" s="7"/>
      <c r="E472" s="199"/>
      <c r="F472" s="7"/>
      <c r="G472" s="7"/>
      <c r="H472" s="352"/>
    </row>
    <row r="473" spans="2:8">
      <c r="B473" s="371"/>
      <c r="C473" s="7"/>
      <c r="D473" s="7"/>
      <c r="E473" s="199"/>
      <c r="F473" s="7"/>
      <c r="G473" s="7"/>
      <c r="H473" s="352"/>
    </row>
    <row r="474" spans="2:8">
      <c r="B474" s="371"/>
      <c r="C474" s="7"/>
      <c r="D474" s="7"/>
      <c r="E474" s="199"/>
      <c r="F474" s="7"/>
      <c r="G474" s="7"/>
      <c r="H474" s="352"/>
    </row>
    <row r="475" spans="2:8" ht="15" customHeight="1">
      <c r="B475" s="372"/>
      <c r="C475" s="373"/>
      <c r="D475" s="373"/>
      <c r="E475" s="374"/>
      <c r="F475" s="373"/>
      <c r="G475" s="373"/>
      <c r="H475" s="375"/>
    </row>
    <row r="476" spans="2:8" ht="15" customHeight="1"/>
  </sheetData>
  <mergeCells count="606">
    <mergeCell ref="C316:K316"/>
    <mergeCell ref="C317:K317"/>
    <mergeCell ref="D307:E307"/>
    <mergeCell ref="D308:E308"/>
    <mergeCell ref="D309:E309"/>
    <mergeCell ref="C311:E311"/>
    <mergeCell ref="C313:E313"/>
    <mergeCell ref="C315:E315"/>
    <mergeCell ref="C300:E300"/>
    <mergeCell ref="D301:E301"/>
    <mergeCell ref="D302:E302"/>
    <mergeCell ref="D303:E303"/>
    <mergeCell ref="C305:E305"/>
    <mergeCell ref="D306:E306"/>
    <mergeCell ref="D292:E292"/>
    <mergeCell ref="D293:E293"/>
    <mergeCell ref="D294:E294"/>
    <mergeCell ref="D295:E295"/>
    <mergeCell ref="C297:E297"/>
    <mergeCell ref="C299:E299"/>
    <mergeCell ref="C285:E285"/>
    <mergeCell ref="C286:E286"/>
    <mergeCell ref="D287:E287"/>
    <mergeCell ref="D288:E288"/>
    <mergeCell ref="D289:E289"/>
    <mergeCell ref="C291:E291"/>
    <mergeCell ref="D280:I280"/>
    <mergeCell ref="C281:E281"/>
    <mergeCell ref="C282:K282"/>
    <mergeCell ref="C283:K283"/>
    <mergeCell ref="C284:E284"/>
    <mergeCell ref="C267:D267"/>
    <mergeCell ref="C268:D268"/>
    <mergeCell ref="B269:J269"/>
    <mergeCell ref="D276:I276"/>
    <mergeCell ref="B275:K275"/>
    <mergeCell ref="B277:K277"/>
    <mergeCell ref="B278:K278"/>
    <mergeCell ref="B279:K279"/>
    <mergeCell ref="C261:D261"/>
    <mergeCell ref="C262:D262"/>
    <mergeCell ref="C263:D263"/>
    <mergeCell ref="C264:D264"/>
    <mergeCell ref="C265:D265"/>
    <mergeCell ref="C266:D266"/>
    <mergeCell ref="C253:D253"/>
    <mergeCell ref="C254:D254"/>
    <mergeCell ref="C255:D255"/>
    <mergeCell ref="C256:D256"/>
    <mergeCell ref="C258:D258"/>
    <mergeCell ref="C260:D260"/>
    <mergeCell ref="B245:J245"/>
    <mergeCell ref="C246:D246"/>
    <mergeCell ref="C248:D248"/>
    <mergeCell ref="C250:D250"/>
    <mergeCell ref="C251:D251"/>
    <mergeCell ref="C252:D252"/>
    <mergeCell ref="B238:J238"/>
    <mergeCell ref="B239:J239"/>
    <mergeCell ref="B240:J240"/>
    <mergeCell ref="B241:J241"/>
    <mergeCell ref="C242:D243"/>
    <mergeCell ref="B244:J244"/>
    <mergeCell ref="C226:D226"/>
    <mergeCell ref="C228:D228"/>
    <mergeCell ref="C229:D229"/>
    <mergeCell ref="B236:J236"/>
    <mergeCell ref="B237:J237"/>
    <mergeCell ref="C218:D218"/>
    <mergeCell ref="C220:D220"/>
    <mergeCell ref="C221:D221"/>
    <mergeCell ref="C222:D222"/>
    <mergeCell ref="C223:D223"/>
    <mergeCell ref="C224:D224"/>
    <mergeCell ref="B235:J235"/>
    <mergeCell ref="C208:D208"/>
    <mergeCell ref="C210:D210"/>
    <mergeCell ref="C212:D212"/>
    <mergeCell ref="C214:D214"/>
    <mergeCell ref="C215:D215"/>
    <mergeCell ref="C216:D216"/>
    <mergeCell ref="C201:D201"/>
    <mergeCell ref="C203:D203"/>
    <mergeCell ref="C204:D204"/>
    <mergeCell ref="C205:D205"/>
    <mergeCell ref="C206:D206"/>
    <mergeCell ref="C207:D207"/>
    <mergeCell ref="C194:D194"/>
    <mergeCell ref="C195:D195"/>
    <mergeCell ref="C196:D196"/>
    <mergeCell ref="C197:D197"/>
    <mergeCell ref="C198:D198"/>
    <mergeCell ref="C199:D199"/>
    <mergeCell ref="C185:D185"/>
    <mergeCell ref="C186:D186"/>
    <mergeCell ref="C188:D188"/>
    <mergeCell ref="C190:D190"/>
    <mergeCell ref="C192:D192"/>
    <mergeCell ref="C193:D193"/>
    <mergeCell ref="C179:D179"/>
    <mergeCell ref="C180:D180"/>
    <mergeCell ref="C181:D181"/>
    <mergeCell ref="C182:D182"/>
    <mergeCell ref="C183:D183"/>
    <mergeCell ref="C184:D184"/>
    <mergeCell ref="C171:D171"/>
    <mergeCell ref="C172:D172"/>
    <mergeCell ref="C173:D173"/>
    <mergeCell ref="C174:D174"/>
    <mergeCell ref="C176:D176"/>
    <mergeCell ref="C178:D178"/>
    <mergeCell ref="C162:D162"/>
    <mergeCell ref="C164:D164"/>
    <mergeCell ref="C166:D166"/>
    <mergeCell ref="C168:D168"/>
    <mergeCell ref="C169:D169"/>
    <mergeCell ref="C170:D170"/>
    <mergeCell ref="B156:G156"/>
    <mergeCell ref="B157:G157"/>
    <mergeCell ref="B158:G158"/>
    <mergeCell ref="B159:G159"/>
    <mergeCell ref="B160:G160"/>
    <mergeCell ref="C140:D140"/>
    <mergeCell ref="C141:D141"/>
    <mergeCell ref="C143:D143"/>
    <mergeCell ref="C144:D144"/>
    <mergeCell ref="C146:D146"/>
    <mergeCell ref="C148:D148"/>
    <mergeCell ref="C133:D133"/>
    <mergeCell ref="C135:D135"/>
    <mergeCell ref="C136:D136"/>
    <mergeCell ref="C137:D137"/>
    <mergeCell ref="C138:D138"/>
    <mergeCell ref="C139:D139"/>
    <mergeCell ref="C126:D126"/>
    <mergeCell ref="C128:D128"/>
    <mergeCell ref="C129:D129"/>
    <mergeCell ref="C130:D130"/>
    <mergeCell ref="C131:D131"/>
    <mergeCell ref="C132:D132"/>
    <mergeCell ref="C119:D119"/>
    <mergeCell ref="C120:D120"/>
    <mergeCell ref="C121:D121"/>
    <mergeCell ref="C123:D123"/>
    <mergeCell ref="C124:D124"/>
    <mergeCell ref="C125:D125"/>
    <mergeCell ref="C113:D113"/>
    <mergeCell ref="C114:D114"/>
    <mergeCell ref="C115:D115"/>
    <mergeCell ref="C116:D116"/>
    <mergeCell ref="C117:D117"/>
    <mergeCell ref="C118:D118"/>
    <mergeCell ref="C106:D106"/>
    <mergeCell ref="C107:D107"/>
    <mergeCell ref="C108:D108"/>
    <mergeCell ref="C109:D109"/>
    <mergeCell ref="C110:D110"/>
    <mergeCell ref="C112:D112"/>
    <mergeCell ref="C99:D99"/>
    <mergeCell ref="C100:D100"/>
    <mergeCell ref="C101:D101"/>
    <mergeCell ref="C102:D102"/>
    <mergeCell ref="C104:D104"/>
    <mergeCell ref="C105:D105"/>
    <mergeCell ref="C91:D91"/>
    <mergeCell ref="C93:D93"/>
    <mergeCell ref="C94:D94"/>
    <mergeCell ref="C95:D95"/>
    <mergeCell ref="C97:D97"/>
    <mergeCell ref="C98:D98"/>
    <mergeCell ref="C85:D85"/>
    <mergeCell ref="C86:D86"/>
    <mergeCell ref="C87:D87"/>
    <mergeCell ref="C88:D88"/>
    <mergeCell ref="C89:D89"/>
    <mergeCell ref="C90:D90"/>
    <mergeCell ref="C81:D81"/>
    <mergeCell ref="C83:D83"/>
    <mergeCell ref="C84:D84"/>
    <mergeCell ref="IQ71:IR71"/>
    <mergeCell ref="IS71:IT71"/>
    <mergeCell ref="IU71:IV71"/>
    <mergeCell ref="IW71:IX71"/>
    <mergeCell ref="B76:F76"/>
    <mergeCell ref="IE71:IF71"/>
    <mergeCell ref="IG71:IH71"/>
    <mergeCell ref="II71:IJ71"/>
    <mergeCell ref="IK71:IL71"/>
    <mergeCell ref="IM71:IN71"/>
    <mergeCell ref="IO71:IP71"/>
    <mergeCell ref="HS71:HT71"/>
    <mergeCell ref="HU71:HV71"/>
    <mergeCell ref="HW71:HX71"/>
    <mergeCell ref="HY71:HZ71"/>
    <mergeCell ref="IA71:IB71"/>
    <mergeCell ref="IC71:ID71"/>
    <mergeCell ref="HG71:HH71"/>
    <mergeCell ref="HI71:HJ71"/>
    <mergeCell ref="HK71:HL71"/>
    <mergeCell ref="HM71:HN71"/>
    <mergeCell ref="HO71:HP71"/>
    <mergeCell ref="HQ71:HR71"/>
    <mergeCell ref="GU71:GV71"/>
    <mergeCell ref="GW71:GX71"/>
    <mergeCell ref="GY71:GZ71"/>
    <mergeCell ref="HA71:HB71"/>
    <mergeCell ref="HC71:HD71"/>
    <mergeCell ref="HE71:HF71"/>
    <mergeCell ref="GI71:GJ71"/>
    <mergeCell ref="GK71:GL71"/>
    <mergeCell ref="GM71:GN71"/>
    <mergeCell ref="GO71:GP71"/>
    <mergeCell ref="GQ71:GR71"/>
    <mergeCell ref="GS71:GT71"/>
    <mergeCell ref="FW71:FX71"/>
    <mergeCell ref="FY71:FZ71"/>
    <mergeCell ref="GA71:GB71"/>
    <mergeCell ref="GC71:GD71"/>
    <mergeCell ref="GE71:GF71"/>
    <mergeCell ref="GG71:GH71"/>
    <mergeCell ref="FK71:FL71"/>
    <mergeCell ref="FM71:FN71"/>
    <mergeCell ref="FO71:FP71"/>
    <mergeCell ref="FQ71:FR71"/>
    <mergeCell ref="FS71:FT71"/>
    <mergeCell ref="FU71:FV71"/>
    <mergeCell ref="EY71:EZ71"/>
    <mergeCell ref="FA71:FB71"/>
    <mergeCell ref="FC71:FD71"/>
    <mergeCell ref="FE71:FF71"/>
    <mergeCell ref="FG71:FH71"/>
    <mergeCell ref="FI71:FJ71"/>
    <mergeCell ref="EM71:EN71"/>
    <mergeCell ref="EO71:EP71"/>
    <mergeCell ref="EQ71:ER71"/>
    <mergeCell ref="ES71:ET71"/>
    <mergeCell ref="EU71:EV71"/>
    <mergeCell ref="EW71:EX71"/>
    <mergeCell ref="EA71:EB71"/>
    <mergeCell ref="EC71:ED71"/>
    <mergeCell ref="EE71:EF71"/>
    <mergeCell ref="EG71:EH71"/>
    <mergeCell ref="EI71:EJ71"/>
    <mergeCell ref="EK71:EL71"/>
    <mergeCell ref="DO71:DP71"/>
    <mergeCell ref="DQ71:DR71"/>
    <mergeCell ref="DS71:DT71"/>
    <mergeCell ref="DU71:DV71"/>
    <mergeCell ref="DW71:DX71"/>
    <mergeCell ref="DY71:DZ71"/>
    <mergeCell ref="DC71:DD71"/>
    <mergeCell ref="DE71:DF71"/>
    <mergeCell ref="DG71:DH71"/>
    <mergeCell ref="DI71:DJ71"/>
    <mergeCell ref="DK71:DL71"/>
    <mergeCell ref="DM71:DN71"/>
    <mergeCell ref="CQ71:CR71"/>
    <mergeCell ref="CS71:CT71"/>
    <mergeCell ref="CU71:CV71"/>
    <mergeCell ref="CW71:CX71"/>
    <mergeCell ref="CY71:CZ71"/>
    <mergeCell ref="DA71:DB71"/>
    <mergeCell ref="CE71:CF71"/>
    <mergeCell ref="CG71:CH71"/>
    <mergeCell ref="CI71:CJ71"/>
    <mergeCell ref="CK71:CL71"/>
    <mergeCell ref="CM71:CN71"/>
    <mergeCell ref="CO71:CP71"/>
    <mergeCell ref="BS71:BT71"/>
    <mergeCell ref="BU71:BV71"/>
    <mergeCell ref="BW71:BX71"/>
    <mergeCell ref="BY71:BZ71"/>
    <mergeCell ref="CA71:CB71"/>
    <mergeCell ref="CC71:CD71"/>
    <mergeCell ref="BG71:BH71"/>
    <mergeCell ref="BI71:BJ71"/>
    <mergeCell ref="BK71:BL71"/>
    <mergeCell ref="BM71:BN71"/>
    <mergeCell ref="BO71:BP71"/>
    <mergeCell ref="BQ71:BR71"/>
    <mergeCell ref="AU71:AV71"/>
    <mergeCell ref="AW71:AX71"/>
    <mergeCell ref="AY71:AZ71"/>
    <mergeCell ref="BA71:BB71"/>
    <mergeCell ref="BC71:BD71"/>
    <mergeCell ref="BE71:BF71"/>
    <mergeCell ref="AI71:AJ71"/>
    <mergeCell ref="AK71:AL71"/>
    <mergeCell ref="AM71:AN71"/>
    <mergeCell ref="AO71:AP71"/>
    <mergeCell ref="AQ71:AR71"/>
    <mergeCell ref="AS71:AT71"/>
    <mergeCell ref="W71:X71"/>
    <mergeCell ref="Y71:Z71"/>
    <mergeCell ref="AA71:AB71"/>
    <mergeCell ref="AC71:AD71"/>
    <mergeCell ref="AE71:AF71"/>
    <mergeCell ref="AG71:AH71"/>
    <mergeCell ref="J71:L71"/>
    <mergeCell ref="M71:N71"/>
    <mergeCell ref="O71:P71"/>
    <mergeCell ref="Q71:R71"/>
    <mergeCell ref="S71:T71"/>
    <mergeCell ref="U71:V71"/>
    <mergeCell ref="IM70:IN70"/>
    <mergeCell ref="IO70:IP70"/>
    <mergeCell ref="IQ70:IR70"/>
    <mergeCell ref="HO70:HP70"/>
    <mergeCell ref="HQ70:HR70"/>
    <mergeCell ref="HS70:HT70"/>
    <mergeCell ref="HU70:HV70"/>
    <mergeCell ref="HW70:HX70"/>
    <mergeCell ref="HY70:HZ70"/>
    <mergeCell ref="HC70:HD70"/>
    <mergeCell ref="HE70:HF70"/>
    <mergeCell ref="HG70:HH70"/>
    <mergeCell ref="HI70:HJ70"/>
    <mergeCell ref="HK70:HL70"/>
    <mergeCell ref="HM70:HN70"/>
    <mergeCell ref="GQ70:GR70"/>
    <mergeCell ref="GS70:GT70"/>
    <mergeCell ref="GU70:GV70"/>
    <mergeCell ref="IS70:IT70"/>
    <mergeCell ref="IU70:IV70"/>
    <mergeCell ref="IW70:IX70"/>
    <mergeCell ref="IA70:IB70"/>
    <mergeCell ref="IC70:ID70"/>
    <mergeCell ref="IE70:IF70"/>
    <mergeCell ref="IG70:IH70"/>
    <mergeCell ref="II70:IJ70"/>
    <mergeCell ref="IK70:IL70"/>
    <mergeCell ref="GW70:GX70"/>
    <mergeCell ref="GY70:GZ70"/>
    <mergeCell ref="HA70:HB70"/>
    <mergeCell ref="GE70:GF70"/>
    <mergeCell ref="GG70:GH70"/>
    <mergeCell ref="GI70:GJ70"/>
    <mergeCell ref="GK70:GL70"/>
    <mergeCell ref="GM70:GN70"/>
    <mergeCell ref="GO70:GP70"/>
    <mergeCell ref="FS70:FT70"/>
    <mergeCell ref="FU70:FV70"/>
    <mergeCell ref="FW70:FX70"/>
    <mergeCell ref="FY70:FZ70"/>
    <mergeCell ref="GA70:GB70"/>
    <mergeCell ref="GC70:GD70"/>
    <mergeCell ref="FG70:FH70"/>
    <mergeCell ref="FI70:FJ70"/>
    <mergeCell ref="FK70:FL70"/>
    <mergeCell ref="FM70:FN70"/>
    <mergeCell ref="FO70:FP70"/>
    <mergeCell ref="FQ70:FR70"/>
    <mergeCell ref="EU70:EV70"/>
    <mergeCell ref="EW70:EX70"/>
    <mergeCell ref="EY70:EZ70"/>
    <mergeCell ref="FA70:FB70"/>
    <mergeCell ref="FC70:FD70"/>
    <mergeCell ref="FE70:FF70"/>
    <mergeCell ref="EI70:EJ70"/>
    <mergeCell ref="EK70:EL70"/>
    <mergeCell ref="EM70:EN70"/>
    <mergeCell ref="EO70:EP70"/>
    <mergeCell ref="EQ70:ER70"/>
    <mergeCell ref="ES70:ET70"/>
    <mergeCell ref="DW70:DX70"/>
    <mergeCell ref="DY70:DZ70"/>
    <mergeCell ref="EA70:EB70"/>
    <mergeCell ref="EC70:ED70"/>
    <mergeCell ref="EE70:EF70"/>
    <mergeCell ref="EG70:EH70"/>
    <mergeCell ref="DK70:DL70"/>
    <mergeCell ref="DM70:DN70"/>
    <mergeCell ref="DO70:DP70"/>
    <mergeCell ref="DQ70:DR70"/>
    <mergeCell ref="DS70:DT70"/>
    <mergeCell ref="DU70:DV70"/>
    <mergeCell ref="CY70:CZ70"/>
    <mergeCell ref="DA70:DB70"/>
    <mergeCell ref="DC70:DD70"/>
    <mergeCell ref="DE70:DF70"/>
    <mergeCell ref="DG70:DH70"/>
    <mergeCell ref="DI70:DJ70"/>
    <mergeCell ref="CM70:CN70"/>
    <mergeCell ref="CO70:CP70"/>
    <mergeCell ref="CQ70:CR70"/>
    <mergeCell ref="CS70:CT70"/>
    <mergeCell ref="CU70:CV70"/>
    <mergeCell ref="CW70:CX70"/>
    <mergeCell ref="CA70:CB70"/>
    <mergeCell ref="CC70:CD70"/>
    <mergeCell ref="CE70:CF70"/>
    <mergeCell ref="CG70:CH70"/>
    <mergeCell ref="CI70:CJ70"/>
    <mergeCell ref="CK70:CL70"/>
    <mergeCell ref="BO70:BP70"/>
    <mergeCell ref="BQ70:BR70"/>
    <mergeCell ref="BS70:BT70"/>
    <mergeCell ref="BU70:BV70"/>
    <mergeCell ref="BW70:BX70"/>
    <mergeCell ref="BY70:BZ70"/>
    <mergeCell ref="BC70:BD70"/>
    <mergeCell ref="BE70:BF70"/>
    <mergeCell ref="BG70:BH70"/>
    <mergeCell ref="BI70:BJ70"/>
    <mergeCell ref="BK70:BL70"/>
    <mergeCell ref="BM70:BN70"/>
    <mergeCell ref="AQ70:AR70"/>
    <mergeCell ref="AS70:AT70"/>
    <mergeCell ref="AU70:AV70"/>
    <mergeCell ref="AW70:AX70"/>
    <mergeCell ref="AY70:AZ70"/>
    <mergeCell ref="BA70:BB70"/>
    <mergeCell ref="AE70:AF70"/>
    <mergeCell ref="AG70:AH70"/>
    <mergeCell ref="AI70:AJ70"/>
    <mergeCell ref="AK70:AL70"/>
    <mergeCell ref="AM70:AN70"/>
    <mergeCell ref="AO70:AP70"/>
    <mergeCell ref="S70:T70"/>
    <mergeCell ref="U70:V70"/>
    <mergeCell ref="W70:X70"/>
    <mergeCell ref="Y70:Z70"/>
    <mergeCell ref="AA70:AB70"/>
    <mergeCell ref="AC70:AD70"/>
    <mergeCell ref="H65:I65"/>
    <mergeCell ref="B67:J67"/>
    <mergeCell ref="J70:L70"/>
    <mergeCell ref="M70:N70"/>
    <mergeCell ref="O70:P70"/>
    <mergeCell ref="Q70:R70"/>
    <mergeCell ref="H55:I55"/>
    <mergeCell ref="H56:I56"/>
    <mergeCell ref="H58:I58"/>
    <mergeCell ref="H60:I60"/>
    <mergeCell ref="H61:I61"/>
    <mergeCell ref="H63:I63"/>
    <mergeCell ref="H50:I50"/>
    <mergeCell ref="H52:I52"/>
    <mergeCell ref="H53:I53"/>
    <mergeCell ref="H54:I54"/>
    <mergeCell ref="H40:I40"/>
    <mergeCell ref="C41:D41"/>
    <mergeCell ref="H42:I42"/>
    <mergeCell ref="C43:D43"/>
    <mergeCell ref="H44:I44"/>
    <mergeCell ref="H46:I46"/>
    <mergeCell ref="C39:D39"/>
    <mergeCell ref="C33:D33"/>
    <mergeCell ref="H33:I33"/>
    <mergeCell ref="C34:D34"/>
    <mergeCell ref="H34:I34"/>
    <mergeCell ref="C35:D35"/>
    <mergeCell ref="H35:I35"/>
    <mergeCell ref="H47:I47"/>
    <mergeCell ref="H48:I48"/>
    <mergeCell ref="C24:D24"/>
    <mergeCell ref="H24:I24"/>
    <mergeCell ref="H25:I25"/>
    <mergeCell ref="C26:D26"/>
    <mergeCell ref="C36:D36"/>
    <mergeCell ref="H36:I36"/>
    <mergeCell ref="C37:D37"/>
    <mergeCell ref="C38:D38"/>
    <mergeCell ref="H38:I38"/>
    <mergeCell ref="B5:L5"/>
    <mergeCell ref="D6:J6"/>
    <mergeCell ref="D10:J10"/>
    <mergeCell ref="C20:D20"/>
    <mergeCell ref="H20:I20"/>
    <mergeCell ref="C21:D21"/>
    <mergeCell ref="H21:I21"/>
    <mergeCell ref="C22:D22"/>
    <mergeCell ref="H22:I22"/>
    <mergeCell ref="C16:D16"/>
    <mergeCell ref="H16:I16"/>
    <mergeCell ref="C18:D18"/>
    <mergeCell ref="H18:I18"/>
    <mergeCell ref="C19:D19"/>
    <mergeCell ref="H19:I19"/>
    <mergeCell ref="B75:G75"/>
    <mergeCell ref="B7:L7"/>
    <mergeCell ref="B8:L8"/>
    <mergeCell ref="B9:L9"/>
    <mergeCell ref="B77:G77"/>
    <mergeCell ref="B78:G78"/>
    <mergeCell ref="B79:G79"/>
    <mergeCell ref="B151:G151"/>
    <mergeCell ref="B231:G231"/>
    <mergeCell ref="B11:B12"/>
    <mergeCell ref="C11:D12"/>
    <mergeCell ref="G11:G12"/>
    <mergeCell ref="H11:I12"/>
    <mergeCell ref="C14:D14"/>
    <mergeCell ref="H14:I14"/>
    <mergeCell ref="H27:I27"/>
    <mergeCell ref="C29:D29"/>
    <mergeCell ref="H29:I29"/>
    <mergeCell ref="C31:D31"/>
    <mergeCell ref="H31:I31"/>
    <mergeCell ref="C32:D32"/>
    <mergeCell ref="H32:I32"/>
    <mergeCell ref="C23:D23"/>
    <mergeCell ref="H23:I23"/>
    <mergeCell ref="B322:J322"/>
    <mergeCell ref="B323:J323"/>
    <mergeCell ref="B324:J324"/>
    <mergeCell ref="B325:J325"/>
    <mergeCell ref="B326:J326"/>
    <mergeCell ref="C328:D328"/>
    <mergeCell ref="I328:J328"/>
    <mergeCell ref="C330:D330"/>
    <mergeCell ref="C331:D331"/>
    <mergeCell ref="C332:D332"/>
    <mergeCell ref="C333:D333"/>
    <mergeCell ref="C335:D335"/>
    <mergeCell ref="C336:D336"/>
    <mergeCell ref="C337:D337"/>
    <mergeCell ref="C338:D338"/>
    <mergeCell ref="C339:D339"/>
    <mergeCell ref="C340:D340"/>
    <mergeCell ref="C342:D342"/>
    <mergeCell ref="C343:D343"/>
    <mergeCell ref="C344:D344"/>
    <mergeCell ref="C346:D346"/>
    <mergeCell ref="C348:D348"/>
    <mergeCell ref="C349:D349"/>
    <mergeCell ref="C350:D350"/>
    <mergeCell ref="C351:D351"/>
    <mergeCell ref="C353:D353"/>
    <mergeCell ref="C354:D354"/>
    <mergeCell ref="C355:D355"/>
    <mergeCell ref="C356:D356"/>
    <mergeCell ref="C357:D357"/>
    <mergeCell ref="C358:D358"/>
    <mergeCell ref="C360:D360"/>
    <mergeCell ref="C361:D361"/>
    <mergeCell ref="C362:D362"/>
    <mergeCell ref="C364:D364"/>
    <mergeCell ref="B371:I371"/>
    <mergeCell ref="B372:I372"/>
    <mergeCell ref="B373:I373"/>
    <mergeCell ref="B374:I374"/>
    <mergeCell ref="B375:I375"/>
    <mergeCell ref="B377:E377"/>
    <mergeCell ref="B380:F380"/>
    <mergeCell ref="C382:F382"/>
    <mergeCell ref="D383:F383"/>
    <mergeCell ref="IQ383:IS383"/>
    <mergeCell ref="D384:F384"/>
    <mergeCell ref="IQ384:IS384"/>
    <mergeCell ref="D385:F385"/>
    <mergeCell ref="IQ385:IS385"/>
    <mergeCell ref="D386:F386"/>
    <mergeCell ref="IQ386:IS386"/>
    <mergeCell ref="D387:F387"/>
    <mergeCell ref="IQ387:IS387"/>
    <mergeCell ref="D388:F388"/>
    <mergeCell ref="IQ388:IS388"/>
    <mergeCell ref="D389:F389"/>
    <mergeCell ref="IQ389:IS389"/>
    <mergeCell ref="D390:F390"/>
    <mergeCell ref="IQ390:IS390"/>
    <mergeCell ref="D391:F391"/>
    <mergeCell ref="IQ391:IS391"/>
    <mergeCell ref="D392:E392"/>
    <mergeCell ref="C394:F394"/>
    <mergeCell ref="D395:F395"/>
    <mergeCell ref="IQ395:IS395"/>
    <mergeCell ref="D396:F396"/>
    <mergeCell ref="IQ396:IS396"/>
    <mergeCell ref="D397:F397"/>
    <mergeCell ref="IQ397:IS397"/>
    <mergeCell ref="D398:F398"/>
    <mergeCell ref="IQ398:IS398"/>
    <mergeCell ref="D399:F399"/>
    <mergeCell ref="IQ399:IS399"/>
    <mergeCell ref="D400:F400"/>
    <mergeCell ref="IQ400:IS400"/>
    <mergeCell ref="D401:F401"/>
    <mergeCell ref="IQ401:IS401"/>
    <mergeCell ref="D402:F402"/>
    <mergeCell ref="IQ402:IS402"/>
    <mergeCell ref="D403:F403"/>
    <mergeCell ref="IQ403:IS403"/>
    <mergeCell ref="D404:F404"/>
    <mergeCell ref="IQ404:IS404"/>
    <mergeCell ref="D405:F405"/>
    <mergeCell ref="IQ405:IS405"/>
    <mergeCell ref="IQ406:IS406"/>
    <mergeCell ref="D407:F407"/>
    <mergeCell ref="IQ407:IS407"/>
    <mergeCell ref="D408:F408"/>
    <mergeCell ref="IQ408:IS408"/>
    <mergeCell ref="D409:F409"/>
    <mergeCell ref="IQ409:IS409"/>
    <mergeCell ref="D410:F410"/>
    <mergeCell ref="IQ410:IS410"/>
    <mergeCell ref="B462:E462"/>
    <mergeCell ref="B464:E464"/>
    <mergeCell ref="B455:H455"/>
    <mergeCell ref="B457:H457"/>
    <mergeCell ref="B458:H458"/>
    <mergeCell ref="C412:F412"/>
    <mergeCell ref="C413:G413"/>
    <mergeCell ref="D443:F443"/>
    <mergeCell ref="D406:F40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D3D5-A6CC-45C1-88E9-BD23E9C62DB7}">
  <dimension ref="B2:F79"/>
  <sheetViews>
    <sheetView showGridLines="0" workbookViewId="0">
      <selection activeCell="D81" sqref="D81"/>
    </sheetView>
  </sheetViews>
  <sheetFormatPr baseColWidth="10" defaultRowHeight="15"/>
  <cols>
    <col min="1" max="1" width="3.85546875" customWidth="1"/>
    <col min="2" max="5" width="22.5703125" customWidth="1"/>
    <col min="6" max="6" width="5.85546875" customWidth="1"/>
  </cols>
  <sheetData>
    <row r="2" spans="2:6" ht="15.75">
      <c r="B2" s="493" t="s">
        <v>182</v>
      </c>
      <c r="C2" s="493"/>
      <c r="D2" s="493"/>
      <c r="E2" s="493"/>
    </row>
    <row r="3" spans="2:6">
      <c r="B3" s="494"/>
      <c r="C3" s="494"/>
      <c r="D3" s="494"/>
      <c r="E3" s="494"/>
    </row>
    <row r="4" spans="2:6">
      <c r="B4" s="494" t="s">
        <v>29</v>
      </c>
      <c r="C4" s="494"/>
      <c r="D4" s="494"/>
      <c r="E4" s="494"/>
    </row>
    <row r="5" spans="2:6">
      <c r="B5" s="494" t="s">
        <v>239</v>
      </c>
      <c r="C5" s="494"/>
      <c r="D5" s="494"/>
      <c r="E5" s="494"/>
    </row>
    <row r="6" spans="2:6">
      <c r="B6" s="279"/>
      <c r="C6" s="279"/>
      <c r="D6" s="280"/>
      <c r="E6" s="281"/>
    </row>
    <row r="7" spans="2:6">
      <c r="B7" s="499" t="s">
        <v>228</v>
      </c>
      <c r="C7" s="282" t="s">
        <v>229</v>
      </c>
      <c r="D7" s="283" t="s">
        <v>230</v>
      </c>
      <c r="E7" s="284" t="s">
        <v>231</v>
      </c>
    </row>
    <row r="8" spans="2:6">
      <c r="B8" s="500"/>
      <c r="C8" s="282" t="s">
        <v>232</v>
      </c>
      <c r="D8" s="283" t="s">
        <v>233</v>
      </c>
      <c r="E8" s="285" t="s">
        <v>234</v>
      </c>
    </row>
    <row r="9" spans="2:6">
      <c r="B9" s="495" t="s">
        <v>235</v>
      </c>
      <c r="C9" s="497"/>
      <c r="D9" s="497"/>
      <c r="E9" s="496"/>
    </row>
    <row r="10" spans="2:6">
      <c r="B10" s="286"/>
      <c r="C10" s="287"/>
      <c r="D10" s="288"/>
      <c r="E10" s="289">
        <v>0</v>
      </c>
      <c r="F10" s="290"/>
    </row>
    <row r="11" spans="2:6">
      <c r="B11" s="291"/>
      <c r="C11" s="287"/>
      <c r="D11" s="288"/>
      <c r="E11" s="289">
        <v>0</v>
      </c>
      <c r="F11" s="290"/>
    </row>
    <row r="12" spans="2:6">
      <c r="B12" s="291"/>
      <c r="C12" s="287"/>
      <c r="D12" s="288"/>
      <c r="E12" s="289">
        <v>0</v>
      </c>
      <c r="F12" s="290"/>
    </row>
    <row r="13" spans="2:6">
      <c r="B13" s="291"/>
      <c r="C13" s="287"/>
      <c r="D13" s="288"/>
      <c r="E13" s="289">
        <v>0</v>
      </c>
      <c r="F13" s="290"/>
    </row>
    <row r="14" spans="2:6">
      <c r="B14" s="291"/>
      <c r="C14" s="287"/>
      <c r="D14" s="288"/>
      <c r="E14" s="289">
        <v>0</v>
      </c>
    </row>
    <row r="15" spans="2:6">
      <c r="B15" s="291"/>
      <c r="C15" s="287"/>
      <c r="D15" s="288"/>
      <c r="E15" s="289">
        <v>0</v>
      </c>
    </row>
    <row r="16" spans="2:6">
      <c r="B16" s="291"/>
      <c r="C16" s="287"/>
      <c r="D16" s="288"/>
      <c r="E16" s="289">
        <v>0</v>
      </c>
    </row>
    <row r="17" spans="2:5">
      <c r="B17" s="286"/>
      <c r="C17" s="287"/>
      <c r="D17" s="288"/>
      <c r="E17" s="289">
        <v>0</v>
      </c>
    </row>
    <row r="18" spans="2:5">
      <c r="B18" s="286"/>
      <c r="C18" s="292"/>
      <c r="D18" s="288"/>
      <c r="E18" s="289">
        <v>0</v>
      </c>
    </row>
    <row r="19" spans="2:5">
      <c r="B19" s="286"/>
      <c r="C19" s="287"/>
      <c r="D19" s="288"/>
      <c r="E19" s="289">
        <v>0</v>
      </c>
    </row>
    <row r="20" spans="2:5">
      <c r="B20" s="286"/>
      <c r="C20" s="287"/>
      <c r="D20" s="288"/>
      <c r="E20" s="289">
        <v>0</v>
      </c>
    </row>
    <row r="21" spans="2:5">
      <c r="B21" s="286"/>
      <c r="C21" s="287"/>
      <c r="D21" s="288"/>
      <c r="E21" s="289">
        <v>0</v>
      </c>
    </row>
    <row r="22" spans="2:5">
      <c r="B22" s="286"/>
      <c r="C22" s="287"/>
      <c r="D22" s="288"/>
      <c r="E22" s="289">
        <v>0</v>
      </c>
    </row>
    <row r="23" spans="2:5">
      <c r="B23" s="293" t="s">
        <v>236</v>
      </c>
      <c r="C23" s="294">
        <v>0</v>
      </c>
      <c r="D23" s="294">
        <v>0</v>
      </c>
      <c r="E23" s="295">
        <v>0</v>
      </c>
    </row>
    <row r="24" spans="2:5">
      <c r="B24" s="296"/>
      <c r="C24" s="296"/>
      <c r="D24" s="297"/>
      <c r="E24" s="298"/>
    </row>
    <row r="25" spans="2:5">
      <c r="B25" s="495" t="s">
        <v>237</v>
      </c>
      <c r="C25" s="497"/>
      <c r="D25" s="497"/>
      <c r="E25" s="496"/>
    </row>
    <row r="26" spans="2:5">
      <c r="B26" s="286"/>
      <c r="C26" s="292"/>
      <c r="D26" s="292"/>
      <c r="E26" s="289">
        <v>0</v>
      </c>
    </row>
    <row r="27" spans="2:5">
      <c r="B27" s="286"/>
      <c r="C27" s="292"/>
      <c r="D27" s="292"/>
      <c r="E27" s="289">
        <v>0</v>
      </c>
    </row>
    <row r="28" spans="2:5">
      <c r="B28" s="286"/>
      <c r="C28" s="292"/>
      <c r="D28" s="292"/>
      <c r="E28" s="289">
        <v>0</v>
      </c>
    </row>
    <row r="29" spans="2:5">
      <c r="B29" s="291"/>
      <c r="C29" s="292"/>
      <c r="D29" s="292"/>
      <c r="E29" s="289">
        <v>0</v>
      </c>
    </row>
    <row r="30" spans="2:5">
      <c r="B30" s="291"/>
      <c r="C30" s="292"/>
      <c r="D30" s="292"/>
      <c r="E30" s="289">
        <v>0</v>
      </c>
    </row>
    <row r="31" spans="2:5">
      <c r="B31" s="291"/>
      <c r="C31" s="292"/>
      <c r="D31" s="292"/>
      <c r="E31" s="289">
        <v>0</v>
      </c>
    </row>
    <row r="32" spans="2:5">
      <c r="B32" s="291"/>
      <c r="C32" s="292"/>
      <c r="D32" s="292"/>
      <c r="E32" s="289">
        <v>0</v>
      </c>
    </row>
    <row r="33" spans="2:6" ht="24.75">
      <c r="B33" s="299" t="s">
        <v>238</v>
      </c>
      <c r="C33" s="294">
        <v>0</v>
      </c>
      <c r="D33" s="294">
        <v>0</v>
      </c>
      <c r="E33" s="295">
        <v>0</v>
      </c>
    </row>
    <row r="34" spans="2:6">
      <c r="B34" s="296"/>
      <c r="C34" s="300"/>
      <c r="D34" s="300"/>
      <c r="E34" s="301"/>
    </row>
    <row r="35" spans="2:6">
      <c r="B35" s="302" t="s">
        <v>26</v>
      </c>
      <c r="C35" s="294">
        <v>0</v>
      </c>
      <c r="D35" s="294">
        <v>0</v>
      </c>
      <c r="E35" s="295">
        <v>0</v>
      </c>
    </row>
    <row r="36" spans="2:6">
      <c r="B36" s="296"/>
      <c r="C36" s="300"/>
      <c r="D36" s="300"/>
      <c r="E36" s="301"/>
    </row>
    <row r="37" spans="2:6">
      <c r="B37" s="296"/>
      <c r="C37" s="300"/>
      <c r="D37" s="300"/>
      <c r="E37" s="301"/>
    </row>
    <row r="38" spans="2:6">
      <c r="B38" s="303"/>
      <c r="C38" s="304"/>
      <c r="E38" s="317"/>
      <c r="F38" s="305"/>
    </row>
    <row r="39" spans="2:6">
      <c r="B39" s="331"/>
      <c r="C39" s="385"/>
      <c r="D39" s="386"/>
      <c r="E39" s="331"/>
      <c r="F39" s="306"/>
    </row>
    <row r="40" spans="2:6">
      <c r="B40" s="194"/>
      <c r="C40" s="120"/>
      <c r="D40" s="387"/>
      <c r="E40" s="333"/>
      <c r="F40" s="308"/>
    </row>
    <row r="41" spans="2:6">
      <c r="B41" s="309"/>
      <c r="C41" s="498"/>
      <c r="D41" s="498"/>
      <c r="E41" s="309"/>
      <c r="F41" s="310"/>
    </row>
    <row r="42" spans="2:6">
      <c r="B42" s="309"/>
      <c r="C42" s="309"/>
      <c r="D42" s="309"/>
      <c r="E42" s="309"/>
      <c r="F42" s="310"/>
    </row>
    <row r="43" spans="2:6">
      <c r="B43" s="309"/>
      <c r="C43" s="309"/>
      <c r="D43" s="309"/>
      <c r="E43" s="309"/>
      <c r="F43" s="309"/>
    </row>
    <row r="44" spans="2:6">
      <c r="B44" s="311"/>
      <c r="C44" s="307"/>
      <c r="D44" s="312"/>
      <c r="E44" s="307"/>
      <c r="F44" s="307"/>
    </row>
    <row r="45" spans="2:6" ht="15.75">
      <c r="B45" s="493" t="s">
        <v>182</v>
      </c>
      <c r="C45" s="493"/>
      <c r="D45" s="493"/>
      <c r="E45" s="493"/>
    </row>
    <row r="46" spans="2:6">
      <c r="B46" s="494"/>
      <c r="C46" s="494"/>
      <c r="D46" s="494"/>
      <c r="E46" s="494"/>
    </row>
    <row r="47" spans="2:6">
      <c r="B47" s="494" t="s">
        <v>240</v>
      </c>
      <c r="C47" s="494"/>
      <c r="D47" s="494"/>
      <c r="E47" s="494"/>
    </row>
    <row r="48" spans="2:6">
      <c r="B48" s="494" t="s">
        <v>245</v>
      </c>
      <c r="C48" s="494"/>
      <c r="D48" s="494"/>
      <c r="E48" s="494"/>
    </row>
    <row r="49" spans="2:5">
      <c r="B49" s="313" t="s">
        <v>241</v>
      </c>
      <c r="C49" s="313"/>
      <c r="D49" s="313"/>
      <c r="E49" s="313"/>
    </row>
    <row r="50" spans="2:5">
      <c r="B50" s="495" t="s">
        <v>228</v>
      </c>
      <c r="C50" s="496"/>
      <c r="D50" s="339" t="s">
        <v>242</v>
      </c>
      <c r="E50" s="339" t="s">
        <v>243</v>
      </c>
    </row>
    <row r="51" spans="2:5">
      <c r="B51" s="490" t="s">
        <v>244</v>
      </c>
      <c r="C51" s="490"/>
      <c r="D51" s="490"/>
      <c r="E51" s="490"/>
    </row>
    <row r="52" spans="2:5">
      <c r="B52" s="491"/>
      <c r="C52" s="492"/>
      <c r="D52" s="292"/>
      <c r="E52" s="292"/>
    </row>
    <row r="53" spans="2:5">
      <c r="B53" s="491"/>
      <c r="C53" s="492"/>
      <c r="D53" s="292"/>
      <c r="E53" s="292"/>
    </row>
    <row r="54" spans="2:5">
      <c r="B54" s="491"/>
      <c r="C54" s="492"/>
      <c r="D54" s="292"/>
      <c r="E54" s="292"/>
    </row>
    <row r="55" spans="2:5">
      <c r="B55" s="491"/>
      <c r="C55" s="492"/>
      <c r="D55" s="292"/>
      <c r="E55" s="292"/>
    </row>
    <row r="56" spans="2:5">
      <c r="B56" s="491"/>
      <c r="C56" s="492"/>
      <c r="D56" s="292"/>
      <c r="E56" s="292"/>
    </row>
    <row r="57" spans="2:5">
      <c r="B57" s="491"/>
      <c r="C57" s="492"/>
      <c r="D57" s="292"/>
      <c r="E57" s="292"/>
    </row>
    <row r="58" spans="2:5">
      <c r="B58" s="491"/>
      <c r="C58" s="492"/>
      <c r="D58" s="292"/>
      <c r="E58" s="292"/>
    </row>
    <row r="59" spans="2:5">
      <c r="B59" s="491"/>
      <c r="C59" s="492"/>
      <c r="D59" s="292"/>
      <c r="E59" s="292"/>
    </row>
    <row r="60" spans="2:5">
      <c r="B60" s="491"/>
      <c r="C60" s="492"/>
      <c r="D60" s="292"/>
      <c r="E60" s="292"/>
    </row>
    <row r="61" spans="2:5">
      <c r="B61" s="491"/>
      <c r="C61" s="492"/>
      <c r="D61" s="292"/>
      <c r="E61" s="292"/>
    </row>
    <row r="62" spans="2:5">
      <c r="B62" s="491"/>
      <c r="C62" s="492"/>
      <c r="D62" s="292"/>
      <c r="E62" s="292"/>
    </row>
    <row r="63" spans="2:5">
      <c r="B63" s="491"/>
      <c r="C63" s="492"/>
      <c r="D63" s="292"/>
      <c r="E63" s="292"/>
    </row>
    <row r="64" spans="2:5">
      <c r="B64" s="491"/>
      <c r="C64" s="492"/>
      <c r="D64" s="292"/>
      <c r="E64" s="292"/>
    </row>
    <row r="65" spans="2:5">
      <c r="B65" s="486" t="s">
        <v>236</v>
      </c>
      <c r="C65" s="487"/>
      <c r="D65" s="294">
        <v>0</v>
      </c>
      <c r="E65" s="314">
        <v>0</v>
      </c>
    </row>
    <row r="66" spans="2:5">
      <c r="B66" s="296"/>
      <c r="C66" s="296"/>
      <c r="D66" s="296"/>
      <c r="E66" s="315"/>
    </row>
    <row r="67" spans="2:5">
      <c r="B67" s="490" t="s">
        <v>237</v>
      </c>
      <c r="C67" s="490"/>
      <c r="D67" s="490"/>
      <c r="E67" s="490"/>
    </row>
    <row r="68" spans="2:5">
      <c r="B68" s="488"/>
      <c r="C68" s="489"/>
      <c r="D68" s="292"/>
      <c r="E68" s="292"/>
    </row>
    <row r="69" spans="2:5">
      <c r="B69" s="488"/>
      <c r="C69" s="489"/>
      <c r="D69" s="292"/>
      <c r="E69" s="292"/>
    </row>
    <row r="70" spans="2:5">
      <c r="B70" s="488"/>
      <c r="C70" s="489"/>
      <c r="D70" s="292"/>
      <c r="E70" s="292"/>
    </row>
    <row r="71" spans="2:5">
      <c r="B71" s="488"/>
      <c r="C71" s="489"/>
      <c r="D71" s="292"/>
      <c r="E71" s="292"/>
    </row>
    <row r="72" spans="2:5">
      <c r="B72" s="488"/>
      <c r="C72" s="489"/>
      <c r="D72" s="292"/>
      <c r="E72" s="292"/>
    </row>
    <row r="73" spans="2:5">
      <c r="B73" s="488"/>
      <c r="C73" s="489"/>
      <c r="D73" s="292"/>
      <c r="E73" s="292"/>
    </row>
    <row r="74" spans="2:5">
      <c r="B74" s="488"/>
      <c r="C74" s="489"/>
      <c r="D74" s="292"/>
      <c r="E74" s="292"/>
    </row>
    <row r="75" spans="2:5">
      <c r="B75" s="488"/>
      <c r="C75" s="489"/>
      <c r="D75" s="292"/>
      <c r="E75" s="292"/>
    </row>
    <row r="76" spans="2:5">
      <c r="B76" s="486" t="s">
        <v>238</v>
      </c>
      <c r="C76" s="487"/>
      <c r="D76" s="294">
        <v>0</v>
      </c>
      <c r="E76" s="314">
        <v>0</v>
      </c>
    </row>
    <row r="77" spans="2:5">
      <c r="B77" s="296"/>
      <c r="C77" s="296"/>
      <c r="D77" s="300"/>
      <c r="E77" s="316"/>
    </row>
    <row r="78" spans="2:5">
      <c r="B78" s="486" t="s">
        <v>26</v>
      </c>
      <c r="C78" s="487"/>
      <c r="D78" s="294">
        <v>0</v>
      </c>
      <c r="E78" s="314">
        <v>0</v>
      </c>
    </row>
    <row r="79" spans="2:5">
      <c r="B79" s="296"/>
      <c r="C79" s="296"/>
      <c r="D79" s="300"/>
      <c r="E79" s="300"/>
    </row>
  </sheetData>
  <mergeCells count="39">
    <mergeCell ref="B25:E25"/>
    <mergeCell ref="C41:D41"/>
    <mergeCell ref="B2:E2"/>
    <mergeCell ref="B3:E3"/>
    <mergeCell ref="B4:E4"/>
    <mergeCell ref="B5:E5"/>
    <mergeCell ref="B7:B8"/>
    <mergeCell ref="B9:E9"/>
    <mergeCell ref="B45:E45"/>
    <mergeCell ref="B46:E46"/>
    <mergeCell ref="B47:E47"/>
    <mergeCell ref="B48:E48"/>
    <mergeCell ref="B50:C50"/>
    <mergeCell ref="B51:E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7:E67"/>
    <mergeCell ref="B68:C68"/>
    <mergeCell ref="B69:C69"/>
    <mergeCell ref="B70:C70"/>
    <mergeCell ref="B71:C71"/>
    <mergeCell ref="B78:C78"/>
    <mergeCell ref="B72:C72"/>
    <mergeCell ref="B73:C73"/>
    <mergeCell ref="B74:C74"/>
    <mergeCell ref="B75:C75"/>
    <mergeCell ref="B76:C76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E54BA-D904-4253-9BCE-1EA37E5E84B0}">
  <dimension ref="B2:H31"/>
  <sheetViews>
    <sheetView showGridLines="0" tabSelected="1" workbookViewId="0">
      <selection activeCell="G23" sqref="G23"/>
    </sheetView>
  </sheetViews>
  <sheetFormatPr baseColWidth="10" defaultRowHeight="15"/>
  <cols>
    <col min="1" max="1" width="11.42578125" style="388"/>
    <col min="2" max="2" width="10.42578125" style="388" customWidth="1"/>
    <col min="3" max="3" width="7.85546875" style="388" customWidth="1"/>
    <col min="4" max="4" width="23.140625" style="388" customWidth="1"/>
    <col min="5" max="5" width="20.5703125" style="388" customWidth="1"/>
    <col min="6" max="7" width="23.140625" style="388" customWidth="1"/>
    <col min="8" max="9" width="11.42578125" style="388"/>
    <col min="10" max="10" width="8.28515625" style="388" customWidth="1"/>
    <col min="11" max="16384" width="11.42578125" style="388"/>
  </cols>
  <sheetData>
    <row r="2" spans="2:8" ht="15.75">
      <c r="D2" s="501"/>
      <c r="E2" s="501"/>
      <c r="F2" s="501"/>
      <c r="G2" s="501"/>
    </row>
    <row r="3" spans="2:8">
      <c r="B3"/>
      <c r="C3"/>
      <c r="D3"/>
      <c r="E3"/>
      <c r="F3"/>
      <c r="G3"/>
      <c r="H3" s="389"/>
    </row>
    <row r="4" spans="2:8">
      <c r="B4" s="502" t="s">
        <v>182</v>
      </c>
      <c r="C4" s="502"/>
      <c r="D4" s="502"/>
      <c r="E4" s="502"/>
      <c r="F4" s="502"/>
      <c r="G4" s="502"/>
      <c r="H4" s="389"/>
    </row>
    <row r="5" spans="2:8">
      <c r="B5" s="502" t="s">
        <v>248</v>
      </c>
      <c r="C5" s="502"/>
      <c r="D5" s="502"/>
      <c r="E5" s="502"/>
      <c r="F5" s="502"/>
      <c r="G5" s="502"/>
      <c r="H5" s="390"/>
    </row>
    <row r="6" spans="2:8">
      <c r="B6" s="502" t="s">
        <v>255</v>
      </c>
      <c r="C6" s="502"/>
      <c r="D6" s="502"/>
      <c r="E6" s="502"/>
      <c r="F6" s="502"/>
      <c r="G6" s="502"/>
      <c r="H6" s="391"/>
    </row>
    <row r="7" spans="2:8">
      <c r="B7" s="5"/>
      <c r="C7" s="5"/>
      <c r="D7" s="5"/>
      <c r="E7" s="5"/>
      <c r="F7" s="5"/>
      <c r="G7" s="392"/>
      <c r="H7" s="389"/>
    </row>
    <row r="8" spans="2:8">
      <c r="B8"/>
      <c r="C8"/>
      <c r="D8"/>
      <c r="E8"/>
      <c r="F8"/>
      <c r="G8" s="393"/>
      <c r="H8" s="389"/>
    </row>
    <row r="9" spans="2:8" ht="38.25">
      <c r="B9" s="397" t="s">
        <v>249</v>
      </c>
      <c r="C9" s="397" t="s">
        <v>250</v>
      </c>
      <c r="D9" s="397" t="s">
        <v>251</v>
      </c>
      <c r="E9" s="397" t="s">
        <v>252</v>
      </c>
      <c r="F9" s="397" t="s">
        <v>253</v>
      </c>
      <c r="G9" s="397" t="s">
        <v>254</v>
      </c>
    </row>
    <row r="10" spans="2:8">
      <c r="B10" s="394"/>
      <c r="C10" s="394"/>
      <c r="D10" s="394"/>
      <c r="E10" s="394"/>
      <c r="F10" s="395"/>
      <c r="G10" s="396"/>
    </row>
    <row r="11" spans="2:8">
      <c r="B11" s="394"/>
      <c r="C11" s="394"/>
      <c r="D11" s="394"/>
      <c r="E11" s="394"/>
      <c r="F11" s="395"/>
      <c r="G11" s="396"/>
    </row>
    <row r="12" spans="2:8">
      <c r="B12" s="394"/>
      <c r="C12" s="394"/>
      <c r="D12" s="394"/>
      <c r="E12" s="394"/>
      <c r="F12" s="395"/>
      <c r="G12" s="396"/>
    </row>
    <row r="13" spans="2:8">
      <c r="B13" s="394"/>
      <c r="C13" s="394"/>
      <c r="D13" s="394"/>
      <c r="E13" s="394"/>
      <c r="F13" s="395"/>
      <c r="G13" s="396"/>
    </row>
    <row r="14" spans="2:8">
      <c r="B14" s="394"/>
      <c r="C14" s="394"/>
      <c r="D14" s="394"/>
      <c r="E14" s="394"/>
      <c r="F14" s="395"/>
      <c r="G14" s="396"/>
    </row>
    <row r="15" spans="2:8">
      <c r="B15" s="394"/>
      <c r="C15" s="394"/>
      <c r="D15" s="394"/>
      <c r="E15" s="394"/>
      <c r="F15" s="395"/>
      <c r="G15" s="396"/>
    </row>
    <row r="16" spans="2:8">
      <c r="B16" s="394"/>
      <c r="C16" s="394"/>
      <c r="D16" s="394"/>
      <c r="E16" s="394"/>
      <c r="F16" s="395"/>
      <c r="G16" s="396"/>
    </row>
    <row r="17" spans="2:7">
      <c r="B17" s="394"/>
      <c r="C17" s="394"/>
      <c r="D17" s="394"/>
      <c r="E17" s="394"/>
      <c r="F17" s="395"/>
      <c r="G17" s="396"/>
    </row>
    <row r="18" spans="2:7">
      <c r="B18" s="394"/>
      <c r="C18" s="394"/>
      <c r="D18" s="394"/>
      <c r="E18" s="394"/>
      <c r="F18" s="395"/>
      <c r="G18" s="396"/>
    </row>
    <row r="19" spans="2:7">
      <c r="B19" s="394"/>
      <c r="C19" s="394"/>
      <c r="D19" s="394"/>
      <c r="E19" s="394"/>
      <c r="F19" s="395"/>
      <c r="G19" s="396"/>
    </row>
    <row r="20" spans="2:7">
      <c r="B20" s="394"/>
      <c r="C20" s="394"/>
      <c r="D20" s="394"/>
      <c r="E20" s="394"/>
      <c r="F20" s="395"/>
      <c r="G20" s="396"/>
    </row>
    <row r="21" spans="2:7">
      <c r="B21" s="394"/>
      <c r="C21" s="394"/>
      <c r="D21" s="394"/>
      <c r="E21" s="394"/>
      <c r="F21" s="395"/>
      <c r="G21" s="396"/>
    </row>
    <row r="22" spans="2:7">
      <c r="B22" s="394"/>
      <c r="C22" s="394"/>
      <c r="D22" s="394"/>
      <c r="E22" s="394"/>
      <c r="F22" s="395"/>
      <c r="G22" s="396"/>
    </row>
    <row r="23" spans="2:7">
      <c r="B23" s="394"/>
      <c r="C23" s="394"/>
      <c r="D23" s="394"/>
      <c r="E23" s="394"/>
      <c r="F23" s="395"/>
      <c r="G23" s="396"/>
    </row>
    <row r="24" spans="2:7">
      <c r="B24" s="394"/>
      <c r="C24" s="394"/>
      <c r="D24" s="394"/>
      <c r="E24" s="394"/>
      <c r="F24" s="395"/>
      <c r="G24" s="396"/>
    </row>
    <row r="25" spans="2:7">
      <c r="B25" s="394"/>
      <c r="C25" s="394"/>
      <c r="D25" s="394"/>
      <c r="E25" s="394"/>
      <c r="F25" s="395"/>
      <c r="G25" s="396"/>
    </row>
    <row r="26" spans="2:7">
      <c r="B26" s="394"/>
      <c r="C26" s="394"/>
      <c r="D26" s="394"/>
      <c r="E26" s="394"/>
      <c r="F26" s="395"/>
      <c r="G26" s="396"/>
    </row>
    <row r="27" spans="2:7">
      <c r="B27" s="394"/>
      <c r="C27" s="394"/>
      <c r="D27" s="394"/>
      <c r="E27" s="394"/>
      <c r="F27" s="395"/>
      <c r="G27" s="396"/>
    </row>
    <row r="28" spans="2:7">
      <c r="B28" s="394"/>
      <c r="C28" s="394"/>
      <c r="D28" s="394"/>
      <c r="E28" s="394"/>
      <c r="F28" s="395"/>
      <c r="G28" s="396"/>
    </row>
    <row r="29" spans="2:7">
      <c r="B29" s="394"/>
      <c r="C29" s="394"/>
      <c r="D29" s="394"/>
      <c r="E29" s="394"/>
      <c r="F29" s="395"/>
      <c r="G29" s="396"/>
    </row>
    <row r="30" spans="2:7">
      <c r="B30" s="394"/>
      <c r="C30" s="394"/>
      <c r="D30" s="394"/>
      <c r="E30" s="394"/>
      <c r="F30" s="395"/>
      <c r="G30" s="396"/>
    </row>
    <row r="31" spans="2:7">
      <c r="B31" s="394"/>
      <c r="C31" s="394"/>
      <c r="D31" s="394"/>
      <c r="E31" s="394"/>
      <c r="F31" s="395"/>
      <c r="G31" s="396"/>
    </row>
  </sheetData>
  <mergeCells count="4">
    <mergeCell ref="D2:G2"/>
    <mergeCell ref="B4:G4"/>
    <mergeCell ref="B5:G5"/>
    <mergeCell ref="B6:G6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Información Contable</vt:lpstr>
      <vt:lpstr>Información Presupuestal</vt:lpstr>
      <vt:lpstr>Información Programática</vt:lpstr>
    </vt:vector>
  </TitlesOfParts>
  <Company>Secretaría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</dc:creator>
  <cp:lastModifiedBy>Betsy Rivera</cp:lastModifiedBy>
  <cp:lastPrinted>2023-02-02T19:57:08Z</cp:lastPrinted>
  <dcterms:created xsi:type="dcterms:W3CDTF">2014-09-17T13:15:07Z</dcterms:created>
  <dcterms:modified xsi:type="dcterms:W3CDTF">2023-02-24T19:39:45Z</dcterms:modified>
</cp:coreProperties>
</file>